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gion\Downloads\Telegram Desktop\"/>
    </mc:Choice>
  </mc:AlternateContent>
  <xr:revisionPtr revIDLastSave="0" documentId="13_ncr:1_{782E2D45-8868-4896-A381-96846A39680F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general" sheetId="1" r:id="rId1"/>
    <sheet name="Aspects" sheetId="2" r:id="rId2"/>
    <sheet name="Astronomical Calendar" sheetId="3" r:id="rId3"/>
    <sheet name="moon phases" sheetId="4" r:id="rId4"/>
    <sheet name="convert price to longitud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5" l="1"/>
  <c r="K11" i="5"/>
  <c r="N10" i="5"/>
  <c r="K10" i="5"/>
  <c r="N9" i="5"/>
  <c r="K9" i="5"/>
  <c r="N8" i="5"/>
  <c r="K8" i="5"/>
  <c r="N7" i="5"/>
  <c r="K7" i="5"/>
  <c r="N6" i="5"/>
  <c r="K6" i="5"/>
  <c r="N5" i="5"/>
  <c r="K5" i="5"/>
  <c r="N4" i="5"/>
  <c r="K4" i="5"/>
</calcChain>
</file>

<file path=xl/sharedStrings.xml><?xml version="1.0" encoding="utf-8"?>
<sst xmlns="http://schemas.openxmlformats.org/spreadsheetml/2006/main" count="189" uniqueCount="152">
  <si>
    <t>ماه</t>
  </si>
  <si>
    <t>نام</t>
  </si>
  <si>
    <t>مدل</t>
  </si>
  <si>
    <t>مدت انتقال بین هر برج</t>
  </si>
  <si>
    <t>مدت گردش به دور زمین</t>
  </si>
  <si>
    <t>مدت گردش به دور خورشید</t>
  </si>
  <si>
    <t>نشان تاثیرکذار</t>
  </si>
  <si>
    <t>ویزگی ها</t>
  </si>
  <si>
    <t>ARIES</t>
  </si>
  <si>
    <t>TAURUS</t>
  </si>
  <si>
    <t>GEMINI</t>
  </si>
  <si>
    <t>CANCER</t>
  </si>
  <si>
    <t>LEO</t>
  </si>
  <si>
    <t>VIRGO</t>
  </si>
  <si>
    <t>LIBRA</t>
  </si>
  <si>
    <t>SCORPIO</t>
  </si>
  <si>
    <t>SAGITTARIUS</t>
  </si>
  <si>
    <t>CAPRICORN</t>
  </si>
  <si>
    <t>AQUARIUS</t>
  </si>
  <si>
    <t>PISCES</t>
  </si>
  <si>
    <t>CARDINAL / FIRE</t>
  </si>
  <si>
    <t>FIX / EARTH</t>
  </si>
  <si>
    <t>MUTABLE / AIR</t>
  </si>
  <si>
    <t>CARDINAL / WATER</t>
  </si>
  <si>
    <t>FIX / FIRE</t>
  </si>
  <si>
    <t>MUTABLE / EARTH</t>
  </si>
  <si>
    <t>CARDINAL / AIR</t>
  </si>
  <si>
    <t>FIX / WATER</t>
  </si>
  <si>
    <t>MUTABLE / FIRE</t>
  </si>
  <si>
    <t>CARDINAL / EARTH</t>
  </si>
  <si>
    <t>FIX / AIR</t>
  </si>
  <si>
    <t>MUTABLE / WATER</t>
  </si>
  <si>
    <t>نام سیاره</t>
  </si>
  <si>
    <t>نوع</t>
  </si>
  <si>
    <t>خورشید</t>
  </si>
  <si>
    <t>مرکوری</t>
  </si>
  <si>
    <t>ونوس</t>
  </si>
  <si>
    <t>مارس</t>
  </si>
  <si>
    <t>1 MONTH</t>
  </si>
  <si>
    <t>2-3 DAY</t>
  </si>
  <si>
    <t>27.32 DAY</t>
  </si>
  <si>
    <t>3-4 WEEK</t>
  </si>
  <si>
    <t>89 DAY</t>
  </si>
  <si>
    <t>GEMINI , VIRGO</t>
  </si>
  <si>
    <t>TAURUS , LIBRA</t>
  </si>
  <si>
    <t>4-5 WEEK</t>
  </si>
  <si>
    <t>225 DAY</t>
  </si>
  <si>
    <t>6-7 WEEK</t>
  </si>
  <si>
    <t>ARIES , SCORPIO</t>
  </si>
  <si>
    <t>730 DYS</t>
  </si>
  <si>
    <t>ژوپیتر</t>
  </si>
  <si>
    <t>سترن</t>
  </si>
  <si>
    <t>نپتون</t>
  </si>
  <si>
    <t>پلوتون</t>
  </si>
  <si>
    <t>سیاره بیرونی</t>
  </si>
  <si>
    <t>12-13 MONTH</t>
  </si>
  <si>
    <t>12 YEAR</t>
  </si>
  <si>
    <t>29.5 YEAR</t>
  </si>
  <si>
    <t>2-3 YEAR</t>
  </si>
  <si>
    <t>اورانوس</t>
  </si>
  <si>
    <t>7 YEAR</t>
  </si>
  <si>
    <t>84 YEAR</t>
  </si>
  <si>
    <t>10-12 YEAR</t>
  </si>
  <si>
    <t>165 YEAR</t>
  </si>
  <si>
    <t>12-15 YEARS</t>
  </si>
  <si>
    <t>248 YARS</t>
  </si>
  <si>
    <t>Aspects</t>
  </si>
  <si>
    <t>cunjunction</t>
  </si>
  <si>
    <t>semi-sextile</t>
  </si>
  <si>
    <t>semi-square</t>
  </si>
  <si>
    <t>sextile</t>
  </si>
  <si>
    <t>quintile</t>
  </si>
  <si>
    <t>square</t>
  </si>
  <si>
    <t>trine</t>
  </si>
  <si>
    <t>bi-quitile</t>
  </si>
  <si>
    <t>quincunx/Inconjuct</t>
  </si>
  <si>
    <t>oppositin</t>
  </si>
  <si>
    <t>hard/soft</t>
  </si>
  <si>
    <t>soft</t>
  </si>
  <si>
    <t>hard</t>
  </si>
  <si>
    <t>sesquni square</t>
  </si>
  <si>
    <t>مشخص کردن روز خاص یک اتفاق</t>
  </si>
  <si>
    <t>یصورن کلی با حرکت و جنبش در ارتباط هست</t>
  </si>
  <si>
    <t>سیاره پول معروف هست.</t>
  </si>
  <si>
    <t>مشخص کردن ساعت دقیق یک اتفاق</t>
  </si>
  <si>
    <t>سیاره درونی trigger plants</t>
  </si>
  <si>
    <t>مربوط به گسترش و صعود (صعودهای عجیب و غریب )</t>
  </si>
  <si>
    <t>برعکس بالا</t>
  </si>
  <si>
    <t>معمولا اثر منفی دارد</t>
  </si>
  <si>
    <t>216 DAY</t>
  </si>
  <si>
    <t>365 DAY</t>
  </si>
  <si>
    <t>30°</t>
  </si>
  <si>
    <t>45°</t>
  </si>
  <si>
    <t>60°</t>
  </si>
  <si>
    <t>72°</t>
  </si>
  <si>
    <t>90°</t>
  </si>
  <si>
    <t>120°</t>
  </si>
  <si>
    <t>135°</t>
  </si>
  <si>
    <t>144°</t>
  </si>
  <si>
    <t>150°</t>
  </si>
  <si>
    <t>180°</t>
  </si>
  <si>
    <r>
      <t>ORB/</t>
    </r>
    <r>
      <rPr>
        <b/>
        <sz val="20"/>
        <color theme="1"/>
        <rFont val="Webdings"/>
        <family val="1"/>
        <charset val="2"/>
      </rPr>
      <t>ê</t>
    </r>
  </si>
  <si>
    <r>
      <t>0</t>
    </r>
    <r>
      <rPr>
        <sz val="14"/>
        <color theme="1"/>
        <rFont val="Aharoni"/>
        <charset val="177"/>
      </rPr>
      <t>°</t>
    </r>
  </si>
  <si>
    <t>0-5°</t>
  </si>
  <si>
    <t>Specification</t>
  </si>
  <si>
    <t>زمانی برای استارت زدن یک اتفاق</t>
  </si>
  <si>
    <t>فرصت هست ولی نیاز به تلاش دارد</t>
  </si>
  <si>
    <t>زاویه مثبت بسیار قوی (اثر مثبت گارانتی شده است)</t>
  </si>
  <si>
    <t>چالش ها اتفاق می افتد.ابتدا و انتهای بازه منتظر یک اتفاق منفی هستیم</t>
  </si>
  <si>
    <t>میل اصلی به اثر منفی هست (بهترین کار چک کردن گذشته نماد هست)</t>
  </si>
  <si>
    <t>Angle</t>
  </si>
  <si>
    <t>Name</t>
  </si>
  <si>
    <t>Symbol</t>
  </si>
  <si>
    <t>Hard/Soft</t>
  </si>
  <si>
    <t>سایت مورد استفاده</t>
  </si>
  <si>
    <t>ASTRO.COM</t>
  </si>
  <si>
    <t>D</t>
  </si>
  <si>
    <t>R</t>
  </si>
  <si>
    <t>حرکت برگشتی</t>
  </si>
  <si>
    <t>حرکت روبه جلو</t>
  </si>
  <si>
    <t>Natal chart (birth chart)</t>
  </si>
  <si>
    <t>زمانی که نماد مورد برسی متولد ، وارد بازار (معامله) یا معرفی شده است</t>
  </si>
  <si>
    <t>aspects between transit chart and natal chart</t>
  </si>
  <si>
    <t>موقعیت سیارات در natal chart</t>
  </si>
  <si>
    <t>نکات</t>
  </si>
  <si>
    <t>moon phasese</t>
  </si>
  <si>
    <t>waxing crescent</t>
  </si>
  <si>
    <t>first square</t>
  </si>
  <si>
    <t>waxing gibbous</t>
  </si>
  <si>
    <t>full moon</t>
  </si>
  <si>
    <t>third square</t>
  </si>
  <si>
    <t>new moon</t>
  </si>
  <si>
    <t>اندیس</t>
  </si>
  <si>
    <t xml:space="preserve">   </t>
  </si>
  <si>
    <t>نقطه / ایستگاه</t>
  </si>
  <si>
    <t>سیارهای که درحال حرکت رو به جلو (DIRECT)  می ایستد و حرکت برگشتی (RIVRESE) انجام میدهدو برعکس.</t>
  </si>
  <si>
    <t>زمان ایستگاه ها بسیار مهم می باشد.</t>
  </si>
  <si>
    <t>تریگر اتفاقات مهم مخصوصا طلا</t>
  </si>
  <si>
    <t>بدست آوردن حمایت مربع 9 تایی</t>
  </si>
  <si>
    <t>بدست آوردن مقاومت مربع 9 تایی</t>
  </si>
  <si>
    <t>پیوت سقف</t>
  </si>
  <si>
    <t>پیوت کف</t>
  </si>
  <si>
    <t>چرخش 45 درجه</t>
  </si>
  <si>
    <t>چرخش 90 درجه</t>
  </si>
  <si>
    <t>چرخش 135 درجه</t>
  </si>
  <si>
    <t>چرخش 180 درجه</t>
  </si>
  <si>
    <t>چرخش 225 درجه</t>
  </si>
  <si>
    <t>چرخش 270 درجه</t>
  </si>
  <si>
    <t>چرخش 315 درجه</t>
  </si>
  <si>
    <t>چرخش 360 درجه</t>
  </si>
  <si>
    <t>فرمول سه رقمی کردن</t>
  </si>
  <si>
    <t>نکته مهم : حتما پیوت در تایم فریم روزانه مشخص گردد.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</si>
</sst>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haroni"/>
      <charset val="177"/>
    </font>
    <font>
      <b/>
      <sz val="16"/>
      <color theme="1"/>
      <name val="Calibri"/>
      <family val="2"/>
      <scheme val="minor"/>
    </font>
    <font>
      <b/>
      <sz val="20"/>
      <color theme="1"/>
      <name val="Webdings"/>
      <family val="1"/>
      <charset val="2"/>
    </font>
    <font>
      <b/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B Titr"/>
      <charset val="178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0" fillId="7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5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15" borderId="1" xfId="0" applyFill="1" applyBorder="1" applyAlignment="1">
      <alignment horizontal="left" vertical="top" readingOrder="1"/>
    </xf>
    <xf numFmtId="0" fontId="0" fillId="15" borderId="1" xfId="0" applyFill="1" applyBorder="1"/>
    <xf numFmtId="0" fontId="0" fillId="15" borderId="1" xfId="0" applyFill="1" applyBorder="1" applyAlignment="1">
      <alignment horizontal="center"/>
    </xf>
    <xf numFmtId="0" fontId="0" fillId="0" borderId="0" xfId="0" applyAlignment="1"/>
    <xf numFmtId="164" fontId="0" fillId="0" borderId="4" xfId="0" applyNumberFormat="1" applyBorder="1"/>
    <xf numFmtId="164" fontId="0" fillId="0" borderId="1" xfId="0" applyNumberFormat="1" applyBorder="1"/>
    <xf numFmtId="0" fontId="5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0" fillId="15" borderId="4" xfId="0" applyNumberFormat="1" applyFill="1" applyBorder="1"/>
    <xf numFmtId="164" fontId="0" fillId="15" borderId="1" xfId="0" applyNumberFormat="1" applyFill="1" applyBorder="1"/>
    <xf numFmtId="0" fontId="0" fillId="0" borderId="0" xfId="0" applyAlignment="1">
      <alignment horizontal="right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 readingOrder="2"/>
    </xf>
    <xf numFmtId="0" fontId="3" fillId="8" borderId="6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/>
    </xf>
    <xf numFmtId="0" fontId="0" fillId="15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14" borderId="0" xfId="0" applyFill="1" applyAlignment="1">
      <alignment horizontal="center"/>
    </xf>
    <xf numFmtId="0" fontId="0" fillId="17" borderId="0" xfId="0" applyFill="1" applyAlignment="1">
      <alignment horizontal="center"/>
    </xf>
    <xf numFmtId="0" fontId="0" fillId="0" borderId="0" xfId="0" applyAlignment="1">
      <alignment horizontal="right"/>
    </xf>
    <xf numFmtId="0" fontId="8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16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F7B78"/>
      <color rgb="FF5C7E78"/>
      <color rgb="FF578365"/>
      <color rgb="FF01190E"/>
      <color rgb="FF42CE81"/>
      <color rgb="FF44CC9F"/>
      <color rgb="FF6BA5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7FFCAC0-826B-424C-8FBA-B0C1D3BD2001}" type="doc">
      <dgm:prSet loTypeId="urn:microsoft.com/office/officeart/2005/8/layout/cycle1" loCatId="cycle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0C247F76-5510-447A-BFE9-4F27C5DC3F32}">
      <dgm:prSet phldrT="[Text]"/>
      <dgm:spPr/>
      <dgm:t>
        <a:bodyPr/>
        <a:lstStyle/>
        <a:p>
          <a:r>
            <a:rPr lang="en-US" b="0" i="0" u="none"/>
            <a:t>first square</a:t>
          </a:r>
          <a:endParaRPr lang="en-US"/>
        </a:p>
      </dgm:t>
    </dgm:pt>
    <dgm:pt modelId="{1ED6B546-B486-42A9-B6F0-5DC743B4B7B0}" type="parTrans" cxnId="{B0191383-0B66-466E-BFDD-3B2D914C2B9C}">
      <dgm:prSet/>
      <dgm:spPr/>
      <dgm:t>
        <a:bodyPr/>
        <a:lstStyle/>
        <a:p>
          <a:endParaRPr lang="en-US"/>
        </a:p>
      </dgm:t>
    </dgm:pt>
    <dgm:pt modelId="{BC70CC43-C0DC-4BA4-A9BD-169FFB40232E}" type="sibTrans" cxnId="{B0191383-0B66-466E-BFDD-3B2D914C2B9C}">
      <dgm:prSet/>
      <dgm:spPr/>
      <dgm:t>
        <a:bodyPr/>
        <a:lstStyle/>
        <a:p>
          <a:endParaRPr lang="en-US"/>
        </a:p>
      </dgm:t>
    </dgm:pt>
    <dgm:pt modelId="{3DEE9EDF-B3FD-496C-A7D0-D2D73FC35CB3}">
      <dgm:prSet phldrT="[Text]"/>
      <dgm:spPr/>
      <dgm:t>
        <a:bodyPr/>
        <a:lstStyle/>
        <a:p>
          <a:r>
            <a:rPr lang="en-US" b="0" i="0" u="none"/>
            <a:t>full moon</a:t>
          </a:r>
          <a:endParaRPr lang="en-US"/>
        </a:p>
      </dgm:t>
    </dgm:pt>
    <dgm:pt modelId="{7822FF09-96D0-4EDA-A81B-32656392053B}" type="parTrans" cxnId="{CC0EB5B5-864E-47D0-BB1E-94F85BF49FF0}">
      <dgm:prSet/>
      <dgm:spPr/>
      <dgm:t>
        <a:bodyPr/>
        <a:lstStyle/>
        <a:p>
          <a:endParaRPr lang="en-US"/>
        </a:p>
      </dgm:t>
    </dgm:pt>
    <dgm:pt modelId="{35C0C45B-9F8B-4DD5-B1E1-6575B9809AFF}" type="sibTrans" cxnId="{CC0EB5B5-864E-47D0-BB1E-94F85BF49FF0}">
      <dgm:prSet/>
      <dgm:spPr/>
      <dgm:t>
        <a:bodyPr/>
        <a:lstStyle/>
        <a:p>
          <a:endParaRPr lang="en-US"/>
        </a:p>
      </dgm:t>
    </dgm:pt>
    <dgm:pt modelId="{AFB26197-B7D4-4C99-A56B-866C50AC57B3}">
      <dgm:prSet phldrT="[Text]"/>
      <dgm:spPr/>
      <dgm:t>
        <a:bodyPr/>
        <a:lstStyle/>
        <a:p>
          <a:r>
            <a:rPr lang="en-US" b="0" i="0" u="none"/>
            <a:t>waxing gibbous</a:t>
          </a:r>
          <a:endParaRPr lang="en-US"/>
        </a:p>
      </dgm:t>
    </dgm:pt>
    <dgm:pt modelId="{C054FB0B-CCDB-4D56-B150-21F8A53AAA93}" type="parTrans" cxnId="{C04059F8-6C26-4068-B7F9-B4A36531640D}">
      <dgm:prSet/>
      <dgm:spPr/>
      <dgm:t>
        <a:bodyPr/>
        <a:lstStyle/>
        <a:p>
          <a:endParaRPr lang="en-US"/>
        </a:p>
      </dgm:t>
    </dgm:pt>
    <dgm:pt modelId="{B3052F29-FE2B-4ADA-9CD9-0EF0D3013671}" type="sibTrans" cxnId="{C04059F8-6C26-4068-B7F9-B4A36531640D}">
      <dgm:prSet/>
      <dgm:spPr/>
      <dgm:t>
        <a:bodyPr/>
        <a:lstStyle/>
        <a:p>
          <a:endParaRPr lang="en-US"/>
        </a:p>
      </dgm:t>
    </dgm:pt>
    <dgm:pt modelId="{4022C248-66C6-4D66-8226-06F7BF915AC7}">
      <dgm:prSet phldrT="[Text]"/>
      <dgm:spPr/>
      <dgm:t>
        <a:bodyPr/>
        <a:lstStyle/>
        <a:p>
          <a:r>
            <a:rPr lang="en-US" b="0" i="0" u="none"/>
            <a:t>third square</a:t>
          </a:r>
          <a:endParaRPr lang="en-US"/>
        </a:p>
      </dgm:t>
    </dgm:pt>
    <dgm:pt modelId="{C73DB3AD-E29C-4ED2-8F25-4EB7CEDE4918}" type="parTrans" cxnId="{4644C245-DE56-41DF-A908-16CA3E14B093}">
      <dgm:prSet/>
      <dgm:spPr/>
      <dgm:t>
        <a:bodyPr/>
        <a:lstStyle/>
        <a:p>
          <a:endParaRPr lang="en-US"/>
        </a:p>
      </dgm:t>
    </dgm:pt>
    <dgm:pt modelId="{36CF1849-F8AE-4495-8F09-B618466CA9DE}" type="sibTrans" cxnId="{4644C245-DE56-41DF-A908-16CA3E14B093}">
      <dgm:prSet/>
      <dgm:spPr/>
      <dgm:t>
        <a:bodyPr/>
        <a:lstStyle/>
        <a:p>
          <a:endParaRPr lang="en-US"/>
        </a:p>
      </dgm:t>
    </dgm:pt>
    <dgm:pt modelId="{EA67FBCF-4773-4982-B5BE-98C307ED9411}">
      <dgm:prSet/>
      <dgm:spPr/>
      <dgm:t>
        <a:bodyPr/>
        <a:lstStyle/>
        <a:p>
          <a:r>
            <a:rPr lang="en-US" b="0" i="0" u="none"/>
            <a:t>waxing crescent</a:t>
          </a:r>
          <a:endParaRPr lang="en-US"/>
        </a:p>
      </dgm:t>
    </dgm:pt>
    <dgm:pt modelId="{1A82E536-3E3C-4DCF-8854-023C84C5926D}" type="parTrans" cxnId="{DFF4CA5E-D5CF-4747-851D-CF5E711BE473}">
      <dgm:prSet/>
      <dgm:spPr/>
      <dgm:t>
        <a:bodyPr/>
        <a:lstStyle/>
        <a:p>
          <a:endParaRPr lang="en-US"/>
        </a:p>
      </dgm:t>
    </dgm:pt>
    <dgm:pt modelId="{7CB1ECB1-313C-4C67-B1E1-C22F6CDFB5FB}" type="sibTrans" cxnId="{DFF4CA5E-D5CF-4747-851D-CF5E711BE473}">
      <dgm:prSet/>
      <dgm:spPr/>
      <dgm:t>
        <a:bodyPr/>
        <a:lstStyle/>
        <a:p>
          <a:endParaRPr lang="en-US"/>
        </a:p>
      </dgm:t>
    </dgm:pt>
    <dgm:pt modelId="{14EAEC01-F9D8-42F3-A041-B87ABF0D2AC9}">
      <dgm:prSet/>
      <dgm:spPr>
        <a:solidFill>
          <a:srgbClr val="92D050"/>
        </a:solidFill>
      </dgm:spPr>
      <dgm:t>
        <a:bodyPr/>
        <a:lstStyle/>
        <a:p>
          <a:r>
            <a:rPr lang="en-US" b="1"/>
            <a:t>new moon</a:t>
          </a:r>
        </a:p>
      </dgm:t>
    </dgm:pt>
    <dgm:pt modelId="{E8C279C4-CBDC-4705-A299-FB6831296B8A}" type="parTrans" cxnId="{A0678011-43A0-44E0-AAB2-6C365BCA5001}">
      <dgm:prSet/>
      <dgm:spPr/>
      <dgm:t>
        <a:bodyPr/>
        <a:lstStyle/>
        <a:p>
          <a:endParaRPr lang="en-US"/>
        </a:p>
      </dgm:t>
    </dgm:pt>
    <dgm:pt modelId="{30362437-4921-4869-8FC9-0C76A1131FAE}" type="sibTrans" cxnId="{A0678011-43A0-44E0-AAB2-6C365BCA5001}">
      <dgm:prSet/>
      <dgm:spPr/>
      <dgm:t>
        <a:bodyPr/>
        <a:lstStyle/>
        <a:p>
          <a:endParaRPr lang="en-US"/>
        </a:p>
      </dgm:t>
    </dgm:pt>
    <dgm:pt modelId="{98F406FD-2BC6-485B-BB44-FDA2E13FCFCA}">
      <dgm:prSet/>
      <dgm:spPr/>
      <dgm:t>
        <a:bodyPr/>
        <a:lstStyle/>
        <a:p>
          <a:r>
            <a:rPr lang="en-US" b="0" i="0" u="none"/>
            <a:t>waxing gibbous</a:t>
          </a:r>
          <a:endParaRPr lang="en-US"/>
        </a:p>
      </dgm:t>
    </dgm:pt>
    <dgm:pt modelId="{6D262A1E-B0AF-4311-B5E2-4B148D6E5B38}" type="parTrans" cxnId="{3DA3F19B-838A-47F8-89AF-2A0144E4A24F}">
      <dgm:prSet/>
      <dgm:spPr/>
      <dgm:t>
        <a:bodyPr/>
        <a:lstStyle/>
        <a:p>
          <a:endParaRPr lang="en-US"/>
        </a:p>
      </dgm:t>
    </dgm:pt>
    <dgm:pt modelId="{CC7AF583-187F-4D60-91EE-55350E3A7E44}" type="sibTrans" cxnId="{3DA3F19B-838A-47F8-89AF-2A0144E4A24F}">
      <dgm:prSet/>
      <dgm:spPr/>
      <dgm:t>
        <a:bodyPr/>
        <a:lstStyle/>
        <a:p>
          <a:endParaRPr lang="en-US"/>
        </a:p>
      </dgm:t>
    </dgm:pt>
    <dgm:pt modelId="{956D50F1-A3DC-4C6F-866D-81F750D0C85B}">
      <dgm:prSet phldrT="[Text]"/>
      <dgm:spPr/>
      <dgm:t>
        <a:bodyPr/>
        <a:lstStyle/>
        <a:p>
          <a:r>
            <a:rPr lang="en-US" b="0" i="0" u="none"/>
            <a:t>waxing crescent</a:t>
          </a:r>
          <a:endParaRPr lang="en-US"/>
        </a:p>
      </dgm:t>
    </dgm:pt>
    <dgm:pt modelId="{E39DA929-B6FF-4281-AC0D-6212556770B5}" type="parTrans" cxnId="{3E61640B-750A-47ED-9452-13BD17295CFC}">
      <dgm:prSet/>
      <dgm:spPr/>
      <dgm:t>
        <a:bodyPr/>
        <a:lstStyle/>
        <a:p>
          <a:endParaRPr lang="en-US"/>
        </a:p>
      </dgm:t>
    </dgm:pt>
    <dgm:pt modelId="{44AFE16A-0752-4AF1-BC30-B4281431BDD5}" type="sibTrans" cxnId="{3E61640B-750A-47ED-9452-13BD17295CFC}">
      <dgm:prSet/>
      <dgm:spPr/>
      <dgm:t>
        <a:bodyPr/>
        <a:lstStyle/>
        <a:p>
          <a:endParaRPr lang="en-US"/>
        </a:p>
      </dgm:t>
    </dgm:pt>
    <dgm:pt modelId="{95F9DD9B-5254-4379-8710-05E4FF778087}" type="pres">
      <dgm:prSet presAssocID="{07FFCAC0-826B-424C-8FBA-B0C1D3BD2001}" presName="cycle" presStyleCnt="0">
        <dgm:presLayoutVars>
          <dgm:dir/>
          <dgm:resizeHandles val="exact"/>
        </dgm:presLayoutVars>
      </dgm:prSet>
      <dgm:spPr/>
    </dgm:pt>
    <dgm:pt modelId="{EFD0FB8F-F602-457A-B39A-41D378CBFA6D}" type="pres">
      <dgm:prSet presAssocID="{14EAEC01-F9D8-42F3-A041-B87ABF0D2AC9}" presName="dummy" presStyleCnt="0"/>
      <dgm:spPr/>
    </dgm:pt>
    <dgm:pt modelId="{30B29610-C1AE-41CA-A746-803A7F2BDC6E}" type="pres">
      <dgm:prSet presAssocID="{14EAEC01-F9D8-42F3-A041-B87ABF0D2AC9}" presName="node" presStyleLbl="revTx" presStyleIdx="0" presStyleCnt="8">
        <dgm:presLayoutVars>
          <dgm:bulletEnabled val="1"/>
        </dgm:presLayoutVars>
      </dgm:prSet>
      <dgm:spPr/>
    </dgm:pt>
    <dgm:pt modelId="{146FB1B5-9C09-432D-A862-4E448CF53212}" type="pres">
      <dgm:prSet presAssocID="{30362437-4921-4869-8FC9-0C76A1131FAE}" presName="sibTrans" presStyleLbl="node1" presStyleIdx="0" presStyleCnt="8"/>
      <dgm:spPr/>
    </dgm:pt>
    <dgm:pt modelId="{A105EEF0-6E67-41AE-98B2-5993AD60B7CC}" type="pres">
      <dgm:prSet presAssocID="{EA67FBCF-4773-4982-B5BE-98C307ED9411}" presName="dummy" presStyleCnt="0"/>
      <dgm:spPr/>
    </dgm:pt>
    <dgm:pt modelId="{4A145028-4685-4527-8BA8-6A58A064D053}" type="pres">
      <dgm:prSet presAssocID="{EA67FBCF-4773-4982-B5BE-98C307ED9411}" presName="node" presStyleLbl="revTx" presStyleIdx="1" presStyleCnt="8">
        <dgm:presLayoutVars>
          <dgm:bulletEnabled val="1"/>
        </dgm:presLayoutVars>
      </dgm:prSet>
      <dgm:spPr/>
    </dgm:pt>
    <dgm:pt modelId="{432D8501-A8FC-41A4-87A8-402EBA06FC0A}" type="pres">
      <dgm:prSet presAssocID="{7CB1ECB1-313C-4C67-B1E1-C22F6CDFB5FB}" presName="sibTrans" presStyleLbl="node1" presStyleIdx="1" presStyleCnt="8"/>
      <dgm:spPr/>
    </dgm:pt>
    <dgm:pt modelId="{F488C5A0-4067-407E-B0FE-512AFB8C4A9C}" type="pres">
      <dgm:prSet presAssocID="{0C247F76-5510-447A-BFE9-4F27C5DC3F32}" presName="dummy" presStyleCnt="0"/>
      <dgm:spPr/>
    </dgm:pt>
    <dgm:pt modelId="{B13BAFFA-DB02-41ED-A4E8-04A9BD143C07}" type="pres">
      <dgm:prSet presAssocID="{0C247F76-5510-447A-BFE9-4F27C5DC3F32}" presName="node" presStyleLbl="revTx" presStyleIdx="2" presStyleCnt="8">
        <dgm:presLayoutVars>
          <dgm:bulletEnabled val="1"/>
        </dgm:presLayoutVars>
      </dgm:prSet>
      <dgm:spPr/>
    </dgm:pt>
    <dgm:pt modelId="{5F537E2A-8506-4CFC-95B7-8C314C59B0AC}" type="pres">
      <dgm:prSet presAssocID="{BC70CC43-C0DC-4BA4-A9BD-169FFB40232E}" presName="sibTrans" presStyleLbl="node1" presStyleIdx="2" presStyleCnt="8"/>
      <dgm:spPr/>
    </dgm:pt>
    <dgm:pt modelId="{4D108B34-3334-46E8-92BA-72CB2AB8E78C}" type="pres">
      <dgm:prSet presAssocID="{98F406FD-2BC6-485B-BB44-FDA2E13FCFCA}" presName="dummy" presStyleCnt="0"/>
      <dgm:spPr/>
    </dgm:pt>
    <dgm:pt modelId="{B595B12A-1E06-4D25-9837-ECC2ED2CBE79}" type="pres">
      <dgm:prSet presAssocID="{98F406FD-2BC6-485B-BB44-FDA2E13FCFCA}" presName="node" presStyleLbl="revTx" presStyleIdx="3" presStyleCnt="8">
        <dgm:presLayoutVars>
          <dgm:bulletEnabled val="1"/>
        </dgm:presLayoutVars>
      </dgm:prSet>
      <dgm:spPr/>
    </dgm:pt>
    <dgm:pt modelId="{93778AA8-CA08-4DD0-A672-105C332D8688}" type="pres">
      <dgm:prSet presAssocID="{CC7AF583-187F-4D60-91EE-55350E3A7E44}" presName="sibTrans" presStyleLbl="node1" presStyleIdx="3" presStyleCnt="8"/>
      <dgm:spPr/>
    </dgm:pt>
    <dgm:pt modelId="{2DDD5BD6-64AD-4044-985C-69D749B64583}" type="pres">
      <dgm:prSet presAssocID="{3DEE9EDF-B3FD-496C-A7D0-D2D73FC35CB3}" presName="dummy" presStyleCnt="0"/>
      <dgm:spPr/>
    </dgm:pt>
    <dgm:pt modelId="{96F34506-7D66-4AE2-B1C4-52DD94627F64}" type="pres">
      <dgm:prSet presAssocID="{3DEE9EDF-B3FD-496C-A7D0-D2D73FC35CB3}" presName="node" presStyleLbl="revTx" presStyleIdx="4" presStyleCnt="8">
        <dgm:presLayoutVars>
          <dgm:bulletEnabled val="1"/>
        </dgm:presLayoutVars>
      </dgm:prSet>
      <dgm:spPr/>
    </dgm:pt>
    <dgm:pt modelId="{98084436-E96C-49AD-9830-A53FEEA2600C}" type="pres">
      <dgm:prSet presAssocID="{35C0C45B-9F8B-4DD5-B1E1-6575B9809AFF}" presName="sibTrans" presStyleLbl="node1" presStyleIdx="4" presStyleCnt="8"/>
      <dgm:spPr/>
    </dgm:pt>
    <dgm:pt modelId="{2F9635C6-5880-4429-9C5B-C3EEE91FEEAB}" type="pres">
      <dgm:prSet presAssocID="{AFB26197-B7D4-4C99-A56B-866C50AC57B3}" presName="dummy" presStyleCnt="0"/>
      <dgm:spPr/>
    </dgm:pt>
    <dgm:pt modelId="{F63A848D-A8F9-480E-9B75-F3A7D7BD90CC}" type="pres">
      <dgm:prSet presAssocID="{AFB26197-B7D4-4C99-A56B-866C50AC57B3}" presName="node" presStyleLbl="revTx" presStyleIdx="5" presStyleCnt="8">
        <dgm:presLayoutVars>
          <dgm:bulletEnabled val="1"/>
        </dgm:presLayoutVars>
      </dgm:prSet>
      <dgm:spPr/>
    </dgm:pt>
    <dgm:pt modelId="{C366E432-A389-4FB6-906B-4A0AC89418F7}" type="pres">
      <dgm:prSet presAssocID="{B3052F29-FE2B-4ADA-9CD9-0EF0D3013671}" presName="sibTrans" presStyleLbl="node1" presStyleIdx="5" presStyleCnt="8"/>
      <dgm:spPr/>
    </dgm:pt>
    <dgm:pt modelId="{FA81F3F1-D251-4788-8617-91AC041E27D4}" type="pres">
      <dgm:prSet presAssocID="{4022C248-66C6-4D66-8226-06F7BF915AC7}" presName="dummy" presStyleCnt="0"/>
      <dgm:spPr/>
    </dgm:pt>
    <dgm:pt modelId="{9EB81BAF-E6CC-4B76-AC11-293AFFC0BE1F}" type="pres">
      <dgm:prSet presAssocID="{4022C248-66C6-4D66-8226-06F7BF915AC7}" presName="node" presStyleLbl="revTx" presStyleIdx="6" presStyleCnt="8">
        <dgm:presLayoutVars>
          <dgm:bulletEnabled val="1"/>
        </dgm:presLayoutVars>
      </dgm:prSet>
      <dgm:spPr/>
    </dgm:pt>
    <dgm:pt modelId="{9829DCC9-95D0-4F8A-B306-7F9836D2FBBD}" type="pres">
      <dgm:prSet presAssocID="{36CF1849-F8AE-4495-8F09-B618466CA9DE}" presName="sibTrans" presStyleLbl="node1" presStyleIdx="6" presStyleCnt="8" custLinFactNeighborX="718"/>
      <dgm:spPr/>
    </dgm:pt>
    <dgm:pt modelId="{A6F45E28-E61D-4DDA-878D-1B51916C583F}" type="pres">
      <dgm:prSet presAssocID="{956D50F1-A3DC-4C6F-866D-81F750D0C85B}" presName="dummy" presStyleCnt="0"/>
      <dgm:spPr/>
    </dgm:pt>
    <dgm:pt modelId="{5589C7E5-5F32-42A3-9853-9CAAC1189CD3}" type="pres">
      <dgm:prSet presAssocID="{956D50F1-A3DC-4C6F-866D-81F750D0C85B}" presName="node" presStyleLbl="revTx" presStyleIdx="7" presStyleCnt="8">
        <dgm:presLayoutVars>
          <dgm:bulletEnabled val="1"/>
        </dgm:presLayoutVars>
      </dgm:prSet>
      <dgm:spPr/>
    </dgm:pt>
    <dgm:pt modelId="{AE4D12F1-27D4-413A-8480-0C0966018E43}" type="pres">
      <dgm:prSet presAssocID="{44AFE16A-0752-4AF1-BC30-B4281431BDD5}" presName="sibTrans" presStyleLbl="node1" presStyleIdx="7" presStyleCnt="8" custLinFactNeighborX="1796" custLinFactNeighborY="718"/>
      <dgm:spPr/>
    </dgm:pt>
  </dgm:ptLst>
  <dgm:cxnLst>
    <dgm:cxn modelId="{3E61640B-750A-47ED-9452-13BD17295CFC}" srcId="{07FFCAC0-826B-424C-8FBA-B0C1D3BD2001}" destId="{956D50F1-A3DC-4C6F-866D-81F750D0C85B}" srcOrd="7" destOrd="0" parTransId="{E39DA929-B6FF-4281-AC0D-6212556770B5}" sibTransId="{44AFE16A-0752-4AF1-BC30-B4281431BDD5}"/>
    <dgm:cxn modelId="{A0678011-43A0-44E0-AAB2-6C365BCA5001}" srcId="{07FFCAC0-826B-424C-8FBA-B0C1D3BD2001}" destId="{14EAEC01-F9D8-42F3-A041-B87ABF0D2AC9}" srcOrd="0" destOrd="0" parTransId="{E8C279C4-CBDC-4705-A299-FB6831296B8A}" sibTransId="{30362437-4921-4869-8FC9-0C76A1131FAE}"/>
    <dgm:cxn modelId="{599BCC1A-DA39-4A1E-8FB5-2A4340DD83E2}" type="presOf" srcId="{EA67FBCF-4773-4982-B5BE-98C307ED9411}" destId="{4A145028-4685-4527-8BA8-6A58A064D053}" srcOrd="0" destOrd="0" presId="urn:microsoft.com/office/officeart/2005/8/layout/cycle1"/>
    <dgm:cxn modelId="{1E286B21-6FD7-40AE-9C03-D9EAAE91D5FF}" type="presOf" srcId="{98F406FD-2BC6-485B-BB44-FDA2E13FCFCA}" destId="{B595B12A-1E06-4D25-9837-ECC2ED2CBE79}" srcOrd="0" destOrd="0" presId="urn:microsoft.com/office/officeart/2005/8/layout/cycle1"/>
    <dgm:cxn modelId="{27FEF523-40B3-4BB9-946F-14EC78929E3E}" type="presOf" srcId="{B3052F29-FE2B-4ADA-9CD9-0EF0D3013671}" destId="{C366E432-A389-4FB6-906B-4A0AC89418F7}" srcOrd="0" destOrd="0" presId="urn:microsoft.com/office/officeart/2005/8/layout/cycle1"/>
    <dgm:cxn modelId="{DFF4CA5E-D5CF-4747-851D-CF5E711BE473}" srcId="{07FFCAC0-826B-424C-8FBA-B0C1D3BD2001}" destId="{EA67FBCF-4773-4982-B5BE-98C307ED9411}" srcOrd="1" destOrd="0" parTransId="{1A82E536-3E3C-4DCF-8854-023C84C5926D}" sibTransId="{7CB1ECB1-313C-4C67-B1E1-C22F6CDFB5FB}"/>
    <dgm:cxn modelId="{6C9E8E65-2004-4D04-9106-B263834D1C9B}" type="presOf" srcId="{14EAEC01-F9D8-42F3-A041-B87ABF0D2AC9}" destId="{30B29610-C1AE-41CA-A746-803A7F2BDC6E}" srcOrd="0" destOrd="0" presId="urn:microsoft.com/office/officeart/2005/8/layout/cycle1"/>
    <dgm:cxn modelId="{4644C245-DE56-41DF-A908-16CA3E14B093}" srcId="{07FFCAC0-826B-424C-8FBA-B0C1D3BD2001}" destId="{4022C248-66C6-4D66-8226-06F7BF915AC7}" srcOrd="6" destOrd="0" parTransId="{C73DB3AD-E29C-4ED2-8F25-4EB7CEDE4918}" sibTransId="{36CF1849-F8AE-4495-8F09-B618466CA9DE}"/>
    <dgm:cxn modelId="{975AFD4F-25F9-4723-8AF6-A3919457C795}" type="presOf" srcId="{07FFCAC0-826B-424C-8FBA-B0C1D3BD2001}" destId="{95F9DD9B-5254-4379-8710-05E4FF778087}" srcOrd="0" destOrd="0" presId="urn:microsoft.com/office/officeart/2005/8/layout/cycle1"/>
    <dgm:cxn modelId="{F1E32550-1CDF-4369-90A4-EE74B870F16E}" type="presOf" srcId="{AFB26197-B7D4-4C99-A56B-866C50AC57B3}" destId="{F63A848D-A8F9-480E-9B75-F3A7D7BD90CC}" srcOrd="0" destOrd="0" presId="urn:microsoft.com/office/officeart/2005/8/layout/cycle1"/>
    <dgm:cxn modelId="{02D96457-6CB6-4787-A66D-8512F803B718}" type="presOf" srcId="{4022C248-66C6-4D66-8226-06F7BF915AC7}" destId="{9EB81BAF-E6CC-4B76-AC11-293AFFC0BE1F}" srcOrd="0" destOrd="0" presId="urn:microsoft.com/office/officeart/2005/8/layout/cycle1"/>
    <dgm:cxn modelId="{5D86C879-2614-45E2-84F1-6B28F4B01729}" type="presOf" srcId="{956D50F1-A3DC-4C6F-866D-81F750D0C85B}" destId="{5589C7E5-5F32-42A3-9853-9CAAC1189CD3}" srcOrd="0" destOrd="0" presId="urn:microsoft.com/office/officeart/2005/8/layout/cycle1"/>
    <dgm:cxn modelId="{5A10AC5A-9C86-4CF7-B855-D4F241BCA7E8}" type="presOf" srcId="{BC70CC43-C0DC-4BA4-A9BD-169FFB40232E}" destId="{5F537E2A-8506-4CFC-95B7-8C314C59B0AC}" srcOrd="0" destOrd="0" presId="urn:microsoft.com/office/officeart/2005/8/layout/cycle1"/>
    <dgm:cxn modelId="{CA2DF680-3E65-4FC8-BB4C-49045F836D6A}" type="presOf" srcId="{3DEE9EDF-B3FD-496C-A7D0-D2D73FC35CB3}" destId="{96F34506-7D66-4AE2-B1C4-52DD94627F64}" srcOrd="0" destOrd="0" presId="urn:microsoft.com/office/officeart/2005/8/layout/cycle1"/>
    <dgm:cxn modelId="{B0191383-0B66-466E-BFDD-3B2D914C2B9C}" srcId="{07FFCAC0-826B-424C-8FBA-B0C1D3BD2001}" destId="{0C247F76-5510-447A-BFE9-4F27C5DC3F32}" srcOrd="2" destOrd="0" parTransId="{1ED6B546-B486-42A9-B6F0-5DC743B4B7B0}" sibTransId="{BC70CC43-C0DC-4BA4-A9BD-169FFB40232E}"/>
    <dgm:cxn modelId="{3DA3F19B-838A-47F8-89AF-2A0144E4A24F}" srcId="{07FFCAC0-826B-424C-8FBA-B0C1D3BD2001}" destId="{98F406FD-2BC6-485B-BB44-FDA2E13FCFCA}" srcOrd="3" destOrd="0" parTransId="{6D262A1E-B0AF-4311-B5E2-4B148D6E5B38}" sibTransId="{CC7AF583-187F-4D60-91EE-55350E3A7E44}"/>
    <dgm:cxn modelId="{CCBB00A8-5FD9-44A6-A4C4-BC58025578A9}" type="presOf" srcId="{0C247F76-5510-447A-BFE9-4F27C5DC3F32}" destId="{B13BAFFA-DB02-41ED-A4E8-04A9BD143C07}" srcOrd="0" destOrd="0" presId="urn:microsoft.com/office/officeart/2005/8/layout/cycle1"/>
    <dgm:cxn modelId="{CC0EB5B5-864E-47D0-BB1E-94F85BF49FF0}" srcId="{07FFCAC0-826B-424C-8FBA-B0C1D3BD2001}" destId="{3DEE9EDF-B3FD-496C-A7D0-D2D73FC35CB3}" srcOrd="4" destOrd="0" parTransId="{7822FF09-96D0-4EDA-A81B-32656392053B}" sibTransId="{35C0C45B-9F8B-4DD5-B1E1-6575B9809AFF}"/>
    <dgm:cxn modelId="{4C2D2EBB-B4D1-4621-8F97-E6FB15307C0B}" type="presOf" srcId="{44AFE16A-0752-4AF1-BC30-B4281431BDD5}" destId="{AE4D12F1-27D4-413A-8480-0C0966018E43}" srcOrd="0" destOrd="0" presId="urn:microsoft.com/office/officeart/2005/8/layout/cycle1"/>
    <dgm:cxn modelId="{DFB4EFC0-E701-4CA4-BA94-6F4AE834C058}" type="presOf" srcId="{CC7AF583-187F-4D60-91EE-55350E3A7E44}" destId="{93778AA8-CA08-4DD0-A672-105C332D8688}" srcOrd="0" destOrd="0" presId="urn:microsoft.com/office/officeart/2005/8/layout/cycle1"/>
    <dgm:cxn modelId="{DBBBE0D0-A62E-445E-B85D-3A2E9EB546E3}" type="presOf" srcId="{36CF1849-F8AE-4495-8F09-B618466CA9DE}" destId="{9829DCC9-95D0-4F8A-B306-7F9836D2FBBD}" srcOrd="0" destOrd="0" presId="urn:microsoft.com/office/officeart/2005/8/layout/cycle1"/>
    <dgm:cxn modelId="{AAB80DD8-9D5C-4C34-A453-6C48E1CE2DDA}" type="presOf" srcId="{30362437-4921-4869-8FC9-0C76A1131FAE}" destId="{146FB1B5-9C09-432D-A862-4E448CF53212}" srcOrd="0" destOrd="0" presId="urn:microsoft.com/office/officeart/2005/8/layout/cycle1"/>
    <dgm:cxn modelId="{CE60D5E1-C62D-4BDF-BAC1-A9EA791AE6DB}" type="presOf" srcId="{7CB1ECB1-313C-4C67-B1E1-C22F6CDFB5FB}" destId="{432D8501-A8FC-41A4-87A8-402EBA06FC0A}" srcOrd="0" destOrd="0" presId="urn:microsoft.com/office/officeart/2005/8/layout/cycle1"/>
    <dgm:cxn modelId="{55850AE5-B859-49A4-97E3-338FE731A552}" type="presOf" srcId="{35C0C45B-9F8B-4DD5-B1E1-6575B9809AFF}" destId="{98084436-E96C-49AD-9830-A53FEEA2600C}" srcOrd="0" destOrd="0" presId="urn:microsoft.com/office/officeart/2005/8/layout/cycle1"/>
    <dgm:cxn modelId="{C04059F8-6C26-4068-B7F9-B4A36531640D}" srcId="{07FFCAC0-826B-424C-8FBA-B0C1D3BD2001}" destId="{AFB26197-B7D4-4C99-A56B-866C50AC57B3}" srcOrd="5" destOrd="0" parTransId="{C054FB0B-CCDB-4D56-B150-21F8A53AAA93}" sibTransId="{B3052F29-FE2B-4ADA-9CD9-0EF0D3013671}"/>
    <dgm:cxn modelId="{686DCD95-AF42-4C10-8493-C2E296CF2967}" type="presParOf" srcId="{95F9DD9B-5254-4379-8710-05E4FF778087}" destId="{EFD0FB8F-F602-457A-B39A-41D378CBFA6D}" srcOrd="0" destOrd="0" presId="urn:microsoft.com/office/officeart/2005/8/layout/cycle1"/>
    <dgm:cxn modelId="{C52347CE-0163-41CD-8408-BA8625F0753E}" type="presParOf" srcId="{95F9DD9B-5254-4379-8710-05E4FF778087}" destId="{30B29610-C1AE-41CA-A746-803A7F2BDC6E}" srcOrd="1" destOrd="0" presId="urn:microsoft.com/office/officeart/2005/8/layout/cycle1"/>
    <dgm:cxn modelId="{D2460F56-454D-4085-A3B7-3A20C841E0BE}" type="presParOf" srcId="{95F9DD9B-5254-4379-8710-05E4FF778087}" destId="{146FB1B5-9C09-432D-A862-4E448CF53212}" srcOrd="2" destOrd="0" presId="urn:microsoft.com/office/officeart/2005/8/layout/cycle1"/>
    <dgm:cxn modelId="{E8AC8C59-B8D3-4333-A281-3C38E98C53AF}" type="presParOf" srcId="{95F9DD9B-5254-4379-8710-05E4FF778087}" destId="{A105EEF0-6E67-41AE-98B2-5993AD60B7CC}" srcOrd="3" destOrd="0" presId="urn:microsoft.com/office/officeart/2005/8/layout/cycle1"/>
    <dgm:cxn modelId="{2FB82107-FD0B-4245-9043-6A356AACD76A}" type="presParOf" srcId="{95F9DD9B-5254-4379-8710-05E4FF778087}" destId="{4A145028-4685-4527-8BA8-6A58A064D053}" srcOrd="4" destOrd="0" presId="urn:microsoft.com/office/officeart/2005/8/layout/cycle1"/>
    <dgm:cxn modelId="{B7D4153E-606F-4AEE-9C25-531D540F72DE}" type="presParOf" srcId="{95F9DD9B-5254-4379-8710-05E4FF778087}" destId="{432D8501-A8FC-41A4-87A8-402EBA06FC0A}" srcOrd="5" destOrd="0" presId="urn:microsoft.com/office/officeart/2005/8/layout/cycle1"/>
    <dgm:cxn modelId="{A419C935-61B4-4FC1-AB91-17D9F9551434}" type="presParOf" srcId="{95F9DD9B-5254-4379-8710-05E4FF778087}" destId="{F488C5A0-4067-407E-B0FE-512AFB8C4A9C}" srcOrd="6" destOrd="0" presId="urn:microsoft.com/office/officeart/2005/8/layout/cycle1"/>
    <dgm:cxn modelId="{A87AD796-20AA-40B3-87E3-2C9AAEDA5462}" type="presParOf" srcId="{95F9DD9B-5254-4379-8710-05E4FF778087}" destId="{B13BAFFA-DB02-41ED-A4E8-04A9BD143C07}" srcOrd="7" destOrd="0" presId="urn:microsoft.com/office/officeart/2005/8/layout/cycle1"/>
    <dgm:cxn modelId="{1A2CF894-3607-4201-8292-AF7DB685ADBC}" type="presParOf" srcId="{95F9DD9B-5254-4379-8710-05E4FF778087}" destId="{5F537E2A-8506-4CFC-95B7-8C314C59B0AC}" srcOrd="8" destOrd="0" presId="urn:microsoft.com/office/officeart/2005/8/layout/cycle1"/>
    <dgm:cxn modelId="{C3D734A0-2284-4C23-8A98-582FE300ED1B}" type="presParOf" srcId="{95F9DD9B-5254-4379-8710-05E4FF778087}" destId="{4D108B34-3334-46E8-92BA-72CB2AB8E78C}" srcOrd="9" destOrd="0" presId="urn:microsoft.com/office/officeart/2005/8/layout/cycle1"/>
    <dgm:cxn modelId="{AD344E25-E220-4D45-AA57-D662628BC422}" type="presParOf" srcId="{95F9DD9B-5254-4379-8710-05E4FF778087}" destId="{B595B12A-1E06-4D25-9837-ECC2ED2CBE79}" srcOrd="10" destOrd="0" presId="urn:microsoft.com/office/officeart/2005/8/layout/cycle1"/>
    <dgm:cxn modelId="{78E84496-59E8-428F-BF87-C2CBE9610E9C}" type="presParOf" srcId="{95F9DD9B-5254-4379-8710-05E4FF778087}" destId="{93778AA8-CA08-4DD0-A672-105C332D8688}" srcOrd="11" destOrd="0" presId="urn:microsoft.com/office/officeart/2005/8/layout/cycle1"/>
    <dgm:cxn modelId="{B6160A8D-718C-4BAF-9906-8F065AAD9366}" type="presParOf" srcId="{95F9DD9B-5254-4379-8710-05E4FF778087}" destId="{2DDD5BD6-64AD-4044-985C-69D749B64583}" srcOrd="12" destOrd="0" presId="urn:microsoft.com/office/officeart/2005/8/layout/cycle1"/>
    <dgm:cxn modelId="{9789F443-CEAC-4B72-BF5E-36BCE0BCF82D}" type="presParOf" srcId="{95F9DD9B-5254-4379-8710-05E4FF778087}" destId="{96F34506-7D66-4AE2-B1C4-52DD94627F64}" srcOrd="13" destOrd="0" presId="urn:microsoft.com/office/officeart/2005/8/layout/cycle1"/>
    <dgm:cxn modelId="{0DE92D5E-9953-4254-BF72-C6A80F0028AC}" type="presParOf" srcId="{95F9DD9B-5254-4379-8710-05E4FF778087}" destId="{98084436-E96C-49AD-9830-A53FEEA2600C}" srcOrd="14" destOrd="0" presId="urn:microsoft.com/office/officeart/2005/8/layout/cycle1"/>
    <dgm:cxn modelId="{6AF4BE2F-AC6A-4547-9110-DB988FDE1D01}" type="presParOf" srcId="{95F9DD9B-5254-4379-8710-05E4FF778087}" destId="{2F9635C6-5880-4429-9C5B-C3EEE91FEEAB}" srcOrd="15" destOrd="0" presId="urn:microsoft.com/office/officeart/2005/8/layout/cycle1"/>
    <dgm:cxn modelId="{B8C09117-8C1E-4F1A-AF09-3004B9D2D5A6}" type="presParOf" srcId="{95F9DD9B-5254-4379-8710-05E4FF778087}" destId="{F63A848D-A8F9-480E-9B75-F3A7D7BD90CC}" srcOrd="16" destOrd="0" presId="urn:microsoft.com/office/officeart/2005/8/layout/cycle1"/>
    <dgm:cxn modelId="{5938E7D4-D26A-4F46-908E-D36220A5B953}" type="presParOf" srcId="{95F9DD9B-5254-4379-8710-05E4FF778087}" destId="{C366E432-A389-4FB6-906B-4A0AC89418F7}" srcOrd="17" destOrd="0" presId="urn:microsoft.com/office/officeart/2005/8/layout/cycle1"/>
    <dgm:cxn modelId="{3F869657-492B-42AE-B30D-D04EC41BD930}" type="presParOf" srcId="{95F9DD9B-5254-4379-8710-05E4FF778087}" destId="{FA81F3F1-D251-4788-8617-91AC041E27D4}" srcOrd="18" destOrd="0" presId="urn:microsoft.com/office/officeart/2005/8/layout/cycle1"/>
    <dgm:cxn modelId="{1014FC5D-5A5E-48A7-B61A-8991BDFD5DBD}" type="presParOf" srcId="{95F9DD9B-5254-4379-8710-05E4FF778087}" destId="{9EB81BAF-E6CC-4B76-AC11-293AFFC0BE1F}" srcOrd="19" destOrd="0" presId="urn:microsoft.com/office/officeart/2005/8/layout/cycle1"/>
    <dgm:cxn modelId="{24A91D9F-C98A-4BCF-A690-C4B730F0E308}" type="presParOf" srcId="{95F9DD9B-5254-4379-8710-05E4FF778087}" destId="{9829DCC9-95D0-4F8A-B306-7F9836D2FBBD}" srcOrd="20" destOrd="0" presId="urn:microsoft.com/office/officeart/2005/8/layout/cycle1"/>
    <dgm:cxn modelId="{A12BAA8F-75EF-49DE-B889-E871F84335F3}" type="presParOf" srcId="{95F9DD9B-5254-4379-8710-05E4FF778087}" destId="{A6F45E28-E61D-4DDA-878D-1B51916C583F}" srcOrd="21" destOrd="0" presId="urn:microsoft.com/office/officeart/2005/8/layout/cycle1"/>
    <dgm:cxn modelId="{2EE81C24-6CB6-4F27-9882-710FED126626}" type="presParOf" srcId="{95F9DD9B-5254-4379-8710-05E4FF778087}" destId="{5589C7E5-5F32-42A3-9853-9CAAC1189CD3}" srcOrd="22" destOrd="0" presId="urn:microsoft.com/office/officeart/2005/8/layout/cycle1"/>
    <dgm:cxn modelId="{0CAB7109-DEBB-4B02-BA3F-3B07D354C7B5}" type="presParOf" srcId="{95F9DD9B-5254-4379-8710-05E4FF778087}" destId="{AE4D12F1-27D4-413A-8480-0C0966018E43}" srcOrd="23" destOrd="0" presId="urn:microsoft.com/office/officeart/2005/8/layout/cycle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0B29610-C1AE-41CA-A746-803A7F2BDC6E}">
      <dsp:nvSpPr>
        <dsp:cNvPr id="0" name=""/>
        <dsp:cNvSpPr/>
      </dsp:nvSpPr>
      <dsp:spPr>
        <a:xfrm>
          <a:off x="2575171" y="736"/>
          <a:ext cx="456245" cy="456245"/>
        </a:xfrm>
        <a:prstGeom prst="rect">
          <a:avLst/>
        </a:prstGeom>
        <a:solidFill>
          <a:srgbClr val="92D050"/>
        </a:solidFill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900" b="1" kern="1200"/>
            <a:t>new moon</a:t>
          </a:r>
        </a:p>
      </dsp:txBody>
      <dsp:txXfrm>
        <a:off x="2575171" y="736"/>
        <a:ext cx="456245" cy="456245"/>
      </dsp:txXfrm>
    </dsp:sp>
    <dsp:sp modelId="{146FB1B5-9C09-432D-A862-4E448CF53212}">
      <dsp:nvSpPr>
        <dsp:cNvPr id="0" name=""/>
        <dsp:cNvSpPr/>
      </dsp:nvSpPr>
      <dsp:spPr>
        <a:xfrm>
          <a:off x="1082210" y="43032"/>
          <a:ext cx="2542834" cy="2542834"/>
        </a:xfrm>
        <a:prstGeom prst="circularArrow">
          <a:avLst>
            <a:gd name="adj1" fmla="val 3499"/>
            <a:gd name="adj2" fmla="val 216943"/>
            <a:gd name="adj3" fmla="val 19269406"/>
            <a:gd name="adj4" fmla="val 18313650"/>
            <a:gd name="adj5" fmla="val 4082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4A145028-4685-4527-8BA8-6A58A064D053}">
      <dsp:nvSpPr>
        <dsp:cNvPr id="0" name=""/>
        <dsp:cNvSpPr/>
      </dsp:nvSpPr>
      <dsp:spPr>
        <a:xfrm>
          <a:off x="3211096" y="636660"/>
          <a:ext cx="456245" cy="456245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900" b="0" i="0" u="none" kern="1200"/>
            <a:t>waxing crescent</a:t>
          </a:r>
          <a:endParaRPr lang="en-US" sz="900" kern="1200"/>
        </a:p>
      </dsp:txBody>
      <dsp:txXfrm>
        <a:off x="3211096" y="636660"/>
        <a:ext cx="456245" cy="456245"/>
      </dsp:txXfrm>
    </dsp:sp>
    <dsp:sp modelId="{432D8501-A8FC-41A4-87A8-402EBA06FC0A}">
      <dsp:nvSpPr>
        <dsp:cNvPr id="0" name=""/>
        <dsp:cNvSpPr/>
      </dsp:nvSpPr>
      <dsp:spPr>
        <a:xfrm>
          <a:off x="1082210" y="43032"/>
          <a:ext cx="2542834" cy="2542834"/>
        </a:xfrm>
        <a:prstGeom prst="circularArrow">
          <a:avLst>
            <a:gd name="adj1" fmla="val 3499"/>
            <a:gd name="adj2" fmla="val 216943"/>
            <a:gd name="adj3" fmla="val 435120"/>
            <a:gd name="adj4" fmla="val 20947936"/>
            <a:gd name="adj5" fmla="val 4082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B13BAFFA-DB02-41ED-A4E8-04A9BD143C07}">
      <dsp:nvSpPr>
        <dsp:cNvPr id="0" name=""/>
        <dsp:cNvSpPr/>
      </dsp:nvSpPr>
      <dsp:spPr>
        <a:xfrm>
          <a:off x="3211096" y="1535994"/>
          <a:ext cx="456245" cy="456245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900" b="0" i="0" u="none" kern="1200"/>
            <a:t>first square</a:t>
          </a:r>
          <a:endParaRPr lang="en-US" sz="900" kern="1200"/>
        </a:p>
      </dsp:txBody>
      <dsp:txXfrm>
        <a:off x="3211096" y="1535994"/>
        <a:ext cx="456245" cy="456245"/>
      </dsp:txXfrm>
    </dsp:sp>
    <dsp:sp modelId="{5F537E2A-8506-4CFC-95B7-8C314C59B0AC}">
      <dsp:nvSpPr>
        <dsp:cNvPr id="0" name=""/>
        <dsp:cNvSpPr/>
      </dsp:nvSpPr>
      <dsp:spPr>
        <a:xfrm>
          <a:off x="1082210" y="43032"/>
          <a:ext cx="2542834" cy="2542834"/>
        </a:xfrm>
        <a:prstGeom prst="circularArrow">
          <a:avLst>
            <a:gd name="adj1" fmla="val 3499"/>
            <a:gd name="adj2" fmla="val 216943"/>
            <a:gd name="adj3" fmla="val 3069406"/>
            <a:gd name="adj4" fmla="val 2113650"/>
            <a:gd name="adj5" fmla="val 4082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B595B12A-1E06-4D25-9837-ECC2ED2CBE79}">
      <dsp:nvSpPr>
        <dsp:cNvPr id="0" name=""/>
        <dsp:cNvSpPr/>
      </dsp:nvSpPr>
      <dsp:spPr>
        <a:xfrm>
          <a:off x="2575171" y="2171918"/>
          <a:ext cx="456245" cy="456245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900" b="0" i="0" u="none" kern="1200"/>
            <a:t>waxing gibbous</a:t>
          </a:r>
          <a:endParaRPr lang="en-US" sz="900" kern="1200"/>
        </a:p>
      </dsp:txBody>
      <dsp:txXfrm>
        <a:off x="2575171" y="2171918"/>
        <a:ext cx="456245" cy="456245"/>
      </dsp:txXfrm>
    </dsp:sp>
    <dsp:sp modelId="{93778AA8-CA08-4DD0-A672-105C332D8688}">
      <dsp:nvSpPr>
        <dsp:cNvPr id="0" name=""/>
        <dsp:cNvSpPr/>
      </dsp:nvSpPr>
      <dsp:spPr>
        <a:xfrm>
          <a:off x="1082210" y="43032"/>
          <a:ext cx="2542834" cy="2542834"/>
        </a:xfrm>
        <a:prstGeom prst="circularArrow">
          <a:avLst>
            <a:gd name="adj1" fmla="val 3499"/>
            <a:gd name="adj2" fmla="val 216943"/>
            <a:gd name="adj3" fmla="val 5835120"/>
            <a:gd name="adj4" fmla="val 4747936"/>
            <a:gd name="adj5" fmla="val 4082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96F34506-7D66-4AE2-B1C4-52DD94627F64}">
      <dsp:nvSpPr>
        <dsp:cNvPr id="0" name=""/>
        <dsp:cNvSpPr/>
      </dsp:nvSpPr>
      <dsp:spPr>
        <a:xfrm>
          <a:off x="1675838" y="2171918"/>
          <a:ext cx="456245" cy="456245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900" b="0" i="0" u="none" kern="1200"/>
            <a:t>full moon</a:t>
          </a:r>
          <a:endParaRPr lang="en-US" sz="900" kern="1200"/>
        </a:p>
      </dsp:txBody>
      <dsp:txXfrm>
        <a:off x="1675838" y="2171918"/>
        <a:ext cx="456245" cy="456245"/>
      </dsp:txXfrm>
    </dsp:sp>
    <dsp:sp modelId="{98084436-E96C-49AD-9830-A53FEEA2600C}">
      <dsp:nvSpPr>
        <dsp:cNvPr id="0" name=""/>
        <dsp:cNvSpPr/>
      </dsp:nvSpPr>
      <dsp:spPr>
        <a:xfrm>
          <a:off x="1082210" y="43032"/>
          <a:ext cx="2542834" cy="2542834"/>
        </a:xfrm>
        <a:prstGeom prst="circularArrow">
          <a:avLst>
            <a:gd name="adj1" fmla="val 3499"/>
            <a:gd name="adj2" fmla="val 216943"/>
            <a:gd name="adj3" fmla="val 8469406"/>
            <a:gd name="adj4" fmla="val 7513650"/>
            <a:gd name="adj5" fmla="val 4082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F63A848D-A8F9-480E-9B75-F3A7D7BD90CC}">
      <dsp:nvSpPr>
        <dsp:cNvPr id="0" name=""/>
        <dsp:cNvSpPr/>
      </dsp:nvSpPr>
      <dsp:spPr>
        <a:xfrm>
          <a:off x="1039913" y="1535994"/>
          <a:ext cx="456245" cy="456245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900" b="0" i="0" u="none" kern="1200"/>
            <a:t>waxing gibbous</a:t>
          </a:r>
          <a:endParaRPr lang="en-US" sz="900" kern="1200"/>
        </a:p>
      </dsp:txBody>
      <dsp:txXfrm>
        <a:off x="1039913" y="1535994"/>
        <a:ext cx="456245" cy="456245"/>
      </dsp:txXfrm>
    </dsp:sp>
    <dsp:sp modelId="{C366E432-A389-4FB6-906B-4A0AC89418F7}">
      <dsp:nvSpPr>
        <dsp:cNvPr id="0" name=""/>
        <dsp:cNvSpPr/>
      </dsp:nvSpPr>
      <dsp:spPr>
        <a:xfrm>
          <a:off x="1082210" y="43032"/>
          <a:ext cx="2542834" cy="2542834"/>
        </a:xfrm>
        <a:prstGeom prst="circularArrow">
          <a:avLst>
            <a:gd name="adj1" fmla="val 3499"/>
            <a:gd name="adj2" fmla="val 216943"/>
            <a:gd name="adj3" fmla="val 11235120"/>
            <a:gd name="adj4" fmla="val 10147936"/>
            <a:gd name="adj5" fmla="val 4082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9EB81BAF-E6CC-4B76-AC11-293AFFC0BE1F}">
      <dsp:nvSpPr>
        <dsp:cNvPr id="0" name=""/>
        <dsp:cNvSpPr/>
      </dsp:nvSpPr>
      <dsp:spPr>
        <a:xfrm>
          <a:off x="1039913" y="636660"/>
          <a:ext cx="456245" cy="456245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900" b="0" i="0" u="none" kern="1200"/>
            <a:t>third square</a:t>
          </a:r>
          <a:endParaRPr lang="en-US" sz="900" kern="1200"/>
        </a:p>
      </dsp:txBody>
      <dsp:txXfrm>
        <a:off x="1039913" y="636660"/>
        <a:ext cx="456245" cy="456245"/>
      </dsp:txXfrm>
    </dsp:sp>
    <dsp:sp modelId="{9829DCC9-95D0-4F8A-B306-7F9836D2FBBD}">
      <dsp:nvSpPr>
        <dsp:cNvPr id="0" name=""/>
        <dsp:cNvSpPr/>
      </dsp:nvSpPr>
      <dsp:spPr>
        <a:xfrm>
          <a:off x="1100467" y="43032"/>
          <a:ext cx="2542834" cy="2542834"/>
        </a:xfrm>
        <a:prstGeom prst="circularArrow">
          <a:avLst>
            <a:gd name="adj1" fmla="val 3499"/>
            <a:gd name="adj2" fmla="val 216943"/>
            <a:gd name="adj3" fmla="val 13869406"/>
            <a:gd name="adj4" fmla="val 12913650"/>
            <a:gd name="adj5" fmla="val 4082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5589C7E5-5F32-42A3-9853-9CAAC1189CD3}">
      <dsp:nvSpPr>
        <dsp:cNvPr id="0" name=""/>
        <dsp:cNvSpPr/>
      </dsp:nvSpPr>
      <dsp:spPr>
        <a:xfrm>
          <a:off x="1675838" y="736"/>
          <a:ext cx="456245" cy="456245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1430" tIns="11430" rIns="11430" bIns="1143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900" b="0" i="0" u="none" kern="1200"/>
            <a:t>waxing crescent</a:t>
          </a:r>
          <a:endParaRPr lang="en-US" sz="900" kern="1200"/>
        </a:p>
      </dsp:txBody>
      <dsp:txXfrm>
        <a:off x="1675838" y="736"/>
        <a:ext cx="456245" cy="456245"/>
      </dsp:txXfrm>
    </dsp:sp>
    <dsp:sp modelId="{AE4D12F1-27D4-413A-8480-0C0966018E43}">
      <dsp:nvSpPr>
        <dsp:cNvPr id="0" name=""/>
        <dsp:cNvSpPr/>
      </dsp:nvSpPr>
      <dsp:spPr>
        <a:xfrm>
          <a:off x="1127879" y="61290"/>
          <a:ext cx="2542834" cy="2542834"/>
        </a:xfrm>
        <a:prstGeom prst="circularArrow">
          <a:avLst>
            <a:gd name="adj1" fmla="val 3499"/>
            <a:gd name="adj2" fmla="val 216943"/>
            <a:gd name="adj3" fmla="val 16635120"/>
            <a:gd name="adj4" fmla="val 15547936"/>
            <a:gd name="adj5" fmla="val 4082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ycle1">
  <dgm:title val=""/>
  <dgm:desc val=""/>
  <dgm:catLst>
    <dgm:cat type="cycle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  <dgm:pt modelId="3"/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cycle">
    <dgm:varLst>
      <dgm:dir/>
      <dgm:resizeHandles val="exact"/>
    </dgm:varLst>
    <dgm:choose name="Name0">
      <dgm:if name="Name1" func="var" arg="dir" op="equ" val="norm">
        <dgm:alg type="cycle">
          <dgm:param type="stAng" val="0"/>
          <dgm:param type="spanAng" val="360"/>
        </dgm:alg>
      </dgm:if>
      <dgm:else name="Name2">
        <dgm:alg type="cycle">
          <dgm:param type="stAng" val="0"/>
          <dgm:param type="spanAng" val="-360"/>
        </dgm:alg>
      </dgm:else>
    </dgm:choose>
    <dgm:shape xmlns:r="http://schemas.openxmlformats.org/officeDocument/2006/relationships" r:blip="">
      <dgm:adjLst/>
    </dgm:shape>
    <dgm:presOf/>
    <dgm:choose name="Name3">
      <dgm:if name="Name4" func="var" arg="dir" op="equ" val="norm">
        <dgm:constrLst>
          <dgm:constr type="diam" val="1"/>
          <dgm:constr type="w" for="ch" forName="node" refType="w"/>
          <dgm:constr type="w" for="ch" ptType="sibTrans" refType="w" refFor="ch" refForName="node" fact="0.5"/>
          <dgm:constr type="h" for="ch" ptType="sibTrans" op="equ"/>
          <dgm:constr type="diam" for="ch" ptType="sibTrans" refType="diam" op="equ"/>
          <dgm:constr type="sibSp" refType="w" refFor="ch" refForName="node" fact="0.15"/>
          <dgm:constr type="w" for="ch" forName="dummy" refType="sibSp" fact="2.8"/>
          <dgm:constr type="primFontSz" for="ch" forName="node" op="equ" val="65"/>
        </dgm:constrLst>
      </dgm:if>
      <dgm:else name="Name5">
        <dgm:constrLst>
          <dgm:constr type="diam" val="1"/>
          <dgm:constr type="w" for="ch" forName="node" refType="w"/>
          <dgm:constr type="w" for="ch" ptType="sibTrans" refType="w" refFor="ch" refForName="node" fact="0.5"/>
          <dgm:constr type="h" for="ch" ptType="sibTrans" op="equ"/>
          <dgm:constr type="diam" for="ch" ptType="sibTrans" refType="diam" op="equ" fact="-1"/>
          <dgm:constr type="sibSp" refType="w" refFor="ch" refForName="node" fact="0.15"/>
          <dgm:constr type="w" for="ch" forName="dummy" refType="sibSp" fact="2.8"/>
          <dgm:constr type="primFontSz" for="ch" forName="node" op="equ" val="65"/>
        </dgm:constrLst>
      </dgm:else>
    </dgm:choose>
    <dgm:ruleLst>
      <dgm:rule type="diam" val="INF" fact="NaN" max="NaN"/>
    </dgm:ruleLst>
    <dgm:forEach name="nodesForEach" axis="ch" ptType="node">
      <dgm:choose name="Name6">
        <dgm:if name="Name7" axis="par ch" ptType="doc node" func="cnt" op="gt" val="1">
          <dgm:layoutNode name="dummy">
            <dgm:alg type="sp"/>
            <dgm:shape xmlns:r="http://schemas.openxmlformats.org/officeDocument/2006/relationships" r:blip="">
              <dgm:adjLst/>
            </dgm:shape>
            <dgm:presOf/>
            <dgm:constrLst>
              <dgm:constr type="h" refType="w"/>
            </dgm:constrLst>
            <dgm:ruleLst/>
          </dgm:layoutNode>
        </dgm:if>
        <dgm:else name="Name8"/>
      </dgm:choose>
      <dgm:layoutNode name="node" styleLbl="revTx">
        <dgm:varLst>
          <dgm:bulletEnabled val="1"/>
        </dgm:varLst>
        <dgm:alg type="tx">
          <dgm:param type="txAnchorVertCh" val="mid"/>
        </dgm:alg>
        <dgm:shape xmlns:r="http://schemas.openxmlformats.org/officeDocument/2006/relationships" type="rect" r:blip="">
          <dgm:adjLst/>
        </dgm:shape>
        <dgm:presOf axis="desOrSelf" ptType="node"/>
        <dgm:constrLst>
          <dgm:constr type="h" refType="w"/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9">
        <dgm:if name="Name10" axis="par ch" ptType="doc node" func="cnt" op="gt" val="1">
          <dgm:forEach name="Name11" axis="followSib" ptType="sibTrans" hideLastTrans="0" cnt="1">
            <dgm:layoutNode name="sibTrans" styleLbl="node1">
              <dgm:alg type="conn">
                <dgm:param type="connRout" val="curve"/>
                <dgm:param type="begPts" val="radial"/>
                <dgm:param type="endPts" val="radial"/>
              </dgm:alg>
              <dgm:shape xmlns:r="http://schemas.openxmlformats.org/officeDocument/2006/relationships" type="conn" r:blip="">
                <dgm:adjLst/>
              </dgm:shape>
              <dgm:presOf axis="self"/>
              <dgm:constrLst>
                <dgm:constr type="h" refType="w" fact="0.65"/>
                <dgm:constr type="begPad"/>
                <dgm:constr type="endPad"/>
              </dgm:constrLst>
              <dgm:ruleLst/>
            </dgm:layoutNode>
          </dgm:forEach>
        </dgm:if>
        <dgm:else name="Name12"/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13</xdr:row>
      <xdr:rowOff>104775</xdr:rowOff>
    </xdr:from>
    <xdr:to>
      <xdr:col>6</xdr:col>
      <xdr:colOff>266700</xdr:colOff>
      <xdr:row>15</xdr:row>
      <xdr:rowOff>19050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V="1">
          <a:off x="3533775" y="2581275"/>
          <a:ext cx="590550" cy="295275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15</xdr:row>
      <xdr:rowOff>38101</xdr:rowOff>
    </xdr:from>
    <xdr:to>
      <xdr:col>6</xdr:col>
      <xdr:colOff>257175</xdr:colOff>
      <xdr:row>16</xdr:row>
      <xdr:rowOff>76200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3524250" y="2895601"/>
          <a:ext cx="590550" cy="228599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47625</xdr:colOff>
      <xdr:row>14</xdr:row>
      <xdr:rowOff>38101</xdr:rowOff>
    </xdr:from>
    <xdr:to>
      <xdr:col>5</xdr:col>
      <xdr:colOff>190500</xdr:colOff>
      <xdr:row>15</xdr:row>
      <xdr:rowOff>171451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857500" y="2705101"/>
          <a:ext cx="666750" cy="323850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system</a:t>
          </a:r>
        </a:p>
      </xdr:txBody>
    </xdr:sp>
    <xdr:clientData/>
  </xdr:twoCellAnchor>
  <xdr:twoCellAnchor>
    <xdr:from>
      <xdr:col>6</xdr:col>
      <xdr:colOff>257174</xdr:colOff>
      <xdr:row>12</xdr:row>
      <xdr:rowOff>133350</xdr:rowOff>
    </xdr:from>
    <xdr:to>
      <xdr:col>7</xdr:col>
      <xdr:colOff>457199</xdr:colOff>
      <xdr:row>14</xdr:row>
      <xdr:rowOff>76200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114799" y="2419350"/>
          <a:ext cx="847725" cy="323850"/>
        </a:xfrm>
        <a:prstGeom prst="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Geocentric</a:t>
          </a:r>
        </a:p>
      </xdr:txBody>
    </xdr:sp>
    <xdr:clientData/>
  </xdr:twoCellAnchor>
  <xdr:twoCellAnchor>
    <xdr:from>
      <xdr:col>6</xdr:col>
      <xdr:colOff>266700</xdr:colOff>
      <xdr:row>15</xdr:row>
      <xdr:rowOff>142875</xdr:rowOff>
    </xdr:from>
    <xdr:to>
      <xdr:col>7</xdr:col>
      <xdr:colOff>409575</xdr:colOff>
      <xdr:row>17</xdr:row>
      <xdr:rowOff>85725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124325" y="3000375"/>
          <a:ext cx="790575" cy="314325"/>
        </a:xfrm>
        <a:prstGeom prst="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Heliocentric</a:t>
          </a:r>
        </a:p>
      </xdr:txBody>
    </xdr:sp>
    <xdr:clientData/>
  </xdr:twoCellAnchor>
  <xdr:twoCellAnchor>
    <xdr:from>
      <xdr:col>7</xdr:col>
      <xdr:colOff>466725</xdr:colOff>
      <xdr:row>13</xdr:row>
      <xdr:rowOff>114300</xdr:rowOff>
    </xdr:from>
    <xdr:to>
      <xdr:col>7</xdr:col>
      <xdr:colOff>876299</xdr:colOff>
      <xdr:row>13</xdr:row>
      <xdr:rowOff>114302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V="1">
          <a:off x="4972050" y="2590800"/>
          <a:ext cx="409574" cy="2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409575</xdr:colOff>
      <xdr:row>16</xdr:row>
      <xdr:rowOff>95250</xdr:rowOff>
    </xdr:from>
    <xdr:to>
      <xdr:col>7</xdr:col>
      <xdr:colOff>847725</xdr:colOff>
      <xdr:row>16</xdr:row>
      <xdr:rowOff>123825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flipV="1">
          <a:off x="4914900" y="3143250"/>
          <a:ext cx="438150" cy="28575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876299</xdr:colOff>
      <xdr:row>12</xdr:row>
      <xdr:rowOff>142875</xdr:rowOff>
    </xdr:from>
    <xdr:to>
      <xdr:col>10</xdr:col>
      <xdr:colOff>733424</xdr:colOff>
      <xdr:row>14</xdr:row>
      <xdr:rowOff>85725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5381624" y="2428875"/>
          <a:ext cx="4010025" cy="323850"/>
        </a:xfrm>
        <a:prstGeom prst="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lang="fa-IR" sz="1100"/>
            <a:t>زمین</a:t>
          </a:r>
          <a:r>
            <a:rPr lang="fa-IR" sz="1100" baseline="0"/>
            <a:t> در مرکز منظومه شمسی قرار دارد و دیگر سیارات به دور آن حرکت می کنند.</a:t>
          </a:r>
          <a:endParaRPr lang="en-US" sz="1100"/>
        </a:p>
      </xdr:txBody>
    </xdr:sp>
    <xdr:clientData/>
  </xdr:twoCellAnchor>
  <xdr:twoCellAnchor>
    <xdr:from>
      <xdr:col>7</xdr:col>
      <xdr:colOff>828673</xdr:colOff>
      <xdr:row>15</xdr:row>
      <xdr:rowOff>123825</xdr:rowOff>
    </xdr:from>
    <xdr:to>
      <xdr:col>10</xdr:col>
      <xdr:colOff>857250</xdr:colOff>
      <xdr:row>17</xdr:row>
      <xdr:rowOff>66675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5333998" y="2981325"/>
          <a:ext cx="4181477" cy="314325"/>
        </a:xfrm>
        <a:prstGeom prst="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lang="fa-I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خورشید </a:t>
          </a:r>
          <a:r>
            <a:rPr lang="fa-IR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در مرکز منظومه شمسی قرار دارد و دیگر سیارات به دور آن حرکت می کنند.</a:t>
          </a:r>
          <a:endParaRPr lang="en-US">
            <a:effectLst/>
          </a:endParaRPr>
        </a:p>
        <a:p>
          <a:pPr marL="0" indent="0" algn="r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733425</xdr:colOff>
      <xdr:row>13</xdr:row>
      <xdr:rowOff>133350</xdr:rowOff>
    </xdr:from>
    <xdr:to>
      <xdr:col>11</xdr:col>
      <xdr:colOff>152399</xdr:colOff>
      <xdr:row>13</xdr:row>
      <xdr:rowOff>133352</xdr:rowOff>
    </xdr:to>
    <xdr:cxnSp macro="">
      <xdr:nvCxnSpPr>
        <xdr:cNvPr id="42" name="Straight Arrow Connector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 flipV="1">
          <a:off x="9391650" y="2609850"/>
          <a:ext cx="409574" cy="2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142875</xdr:colOff>
      <xdr:row>12</xdr:row>
      <xdr:rowOff>171450</xdr:rowOff>
    </xdr:from>
    <xdr:to>
      <xdr:col>12</xdr:col>
      <xdr:colOff>0</xdr:colOff>
      <xdr:row>14</xdr:row>
      <xdr:rowOff>114300</xdr:rowOff>
    </xdr:to>
    <xdr:sp macro="" textlink="">
      <xdr:nvSpPr>
        <xdr:cNvPr id="43" name="Rectangl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9791700" y="2457450"/>
          <a:ext cx="2552700" cy="323850"/>
        </a:xfrm>
        <a:prstGeom prst="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lang="fa-IR" sz="1100"/>
            <a:t>حرکت برگشتی فقط</a:t>
          </a:r>
          <a:r>
            <a:rPr lang="fa-IR" sz="1100" baseline="0"/>
            <a:t> سیستم زمین مرکزی وجود دارد</a:t>
          </a:r>
          <a:endParaRPr lang="en-US" sz="1100"/>
        </a:p>
      </xdr:txBody>
    </xdr:sp>
    <xdr:clientData/>
  </xdr:twoCellAnchor>
  <xdr:twoCellAnchor editAs="oneCell">
    <xdr:from>
      <xdr:col>5</xdr:col>
      <xdr:colOff>111703</xdr:colOff>
      <xdr:row>1</xdr:row>
      <xdr:rowOff>36559</xdr:rowOff>
    </xdr:from>
    <xdr:to>
      <xdr:col>5</xdr:col>
      <xdr:colOff>790575</xdr:colOff>
      <xdr:row>10</xdr:row>
      <xdr:rowOff>171450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5453" y="227059"/>
          <a:ext cx="678872" cy="1944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3</xdr:row>
      <xdr:rowOff>85489</xdr:rowOff>
    </xdr:from>
    <xdr:to>
      <xdr:col>1</xdr:col>
      <xdr:colOff>800101</xdr:colOff>
      <xdr:row>3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7775" y="1438039"/>
          <a:ext cx="352426" cy="352661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2</xdr:col>
      <xdr:colOff>266699</xdr:colOff>
      <xdr:row>3</xdr:row>
      <xdr:rowOff>95256</xdr:rowOff>
    </xdr:from>
    <xdr:to>
      <xdr:col>2</xdr:col>
      <xdr:colOff>638175</xdr:colOff>
      <xdr:row>3</xdr:row>
      <xdr:rowOff>461016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8324" y="1447806"/>
          <a:ext cx="371476" cy="36576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3</xdr:col>
      <xdr:colOff>323850</xdr:colOff>
      <xdr:row>3</xdr:row>
      <xdr:rowOff>85726</xdr:rowOff>
    </xdr:from>
    <xdr:to>
      <xdr:col>3</xdr:col>
      <xdr:colOff>689610</xdr:colOff>
      <xdr:row>3</xdr:row>
      <xdr:rowOff>451486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1438276"/>
          <a:ext cx="365760" cy="36576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4</xdr:col>
      <xdr:colOff>238126</xdr:colOff>
      <xdr:row>3</xdr:row>
      <xdr:rowOff>95250</xdr:rowOff>
    </xdr:from>
    <xdr:to>
      <xdr:col>4</xdr:col>
      <xdr:colOff>619126</xdr:colOff>
      <xdr:row>3</xdr:row>
      <xdr:rowOff>447675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1" y="1447800"/>
          <a:ext cx="381000" cy="35242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5</xdr:col>
      <xdr:colOff>133351</xdr:colOff>
      <xdr:row>3</xdr:row>
      <xdr:rowOff>76199</xdr:rowOff>
    </xdr:from>
    <xdr:to>
      <xdr:col>5</xdr:col>
      <xdr:colOff>514351</xdr:colOff>
      <xdr:row>3</xdr:row>
      <xdr:rowOff>457200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0526" y="1428749"/>
          <a:ext cx="381000" cy="381001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8</xdr:col>
      <xdr:colOff>352425</xdr:colOff>
      <xdr:row>3</xdr:row>
      <xdr:rowOff>76200</xdr:rowOff>
    </xdr:from>
    <xdr:to>
      <xdr:col>8</xdr:col>
      <xdr:colOff>771584</xdr:colOff>
      <xdr:row>3</xdr:row>
      <xdr:rowOff>476250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50" y="1428750"/>
          <a:ext cx="419159" cy="40005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9</xdr:col>
      <xdr:colOff>142875</xdr:colOff>
      <xdr:row>3</xdr:row>
      <xdr:rowOff>95250</xdr:rowOff>
    </xdr:from>
    <xdr:to>
      <xdr:col>9</xdr:col>
      <xdr:colOff>504876</xdr:colOff>
      <xdr:row>3</xdr:row>
      <xdr:rowOff>457200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1375" y="1447800"/>
          <a:ext cx="362001" cy="36195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10</xdr:col>
      <xdr:colOff>561975</xdr:colOff>
      <xdr:row>3</xdr:row>
      <xdr:rowOff>66674</xdr:rowOff>
    </xdr:from>
    <xdr:to>
      <xdr:col>10</xdr:col>
      <xdr:colOff>933451</xdr:colOff>
      <xdr:row>3</xdr:row>
      <xdr:rowOff>438149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5575" y="1419224"/>
          <a:ext cx="371476" cy="37147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11</xdr:col>
      <xdr:colOff>428625</xdr:colOff>
      <xdr:row>3</xdr:row>
      <xdr:rowOff>76199</xdr:rowOff>
    </xdr:from>
    <xdr:to>
      <xdr:col>11</xdr:col>
      <xdr:colOff>819205</xdr:colOff>
      <xdr:row>3</xdr:row>
      <xdr:rowOff>447674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01475" y="1428749"/>
          <a:ext cx="390580" cy="37147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6</xdr:col>
      <xdr:colOff>419100</xdr:colOff>
      <xdr:row>3</xdr:row>
      <xdr:rowOff>95249</xdr:rowOff>
    </xdr:from>
    <xdr:to>
      <xdr:col>6</xdr:col>
      <xdr:colOff>790575</xdr:colOff>
      <xdr:row>3</xdr:row>
      <xdr:rowOff>466724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0275" y="1447799"/>
          <a:ext cx="371475" cy="37147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7</xdr:col>
      <xdr:colOff>371475</xdr:colOff>
      <xdr:row>3</xdr:row>
      <xdr:rowOff>76200</xdr:rowOff>
    </xdr:from>
    <xdr:to>
      <xdr:col>7</xdr:col>
      <xdr:colOff>752528</xdr:colOff>
      <xdr:row>3</xdr:row>
      <xdr:rowOff>447675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4225" y="1428750"/>
          <a:ext cx="381053" cy="37147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2</xdr:row>
      <xdr:rowOff>128587</xdr:rowOff>
    </xdr:from>
    <xdr:to>
      <xdr:col>6</xdr:col>
      <xdr:colOff>161925</xdr:colOff>
      <xdr:row>17</xdr:row>
      <xdr:rowOff>14287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</xdr:row>
      <xdr:rowOff>161925</xdr:rowOff>
    </xdr:from>
    <xdr:to>
      <xdr:col>3</xdr:col>
      <xdr:colOff>228600</xdr:colOff>
      <xdr:row>4</xdr:row>
      <xdr:rowOff>114300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19125" y="542925"/>
          <a:ext cx="828675" cy="333375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a-IR" sz="1100"/>
            <a:t>قیمت /360</a:t>
          </a:r>
          <a:endParaRPr lang="en-US" sz="1100"/>
        </a:p>
      </xdr:txBody>
    </xdr:sp>
    <xdr:clientData/>
  </xdr:twoCellAnchor>
  <xdr:twoCellAnchor>
    <xdr:from>
      <xdr:col>3</xdr:col>
      <xdr:colOff>228600</xdr:colOff>
      <xdr:row>3</xdr:row>
      <xdr:rowOff>176213</xdr:rowOff>
    </xdr:from>
    <xdr:to>
      <xdr:col>4</xdr:col>
      <xdr:colOff>76200</xdr:colOff>
      <xdr:row>4</xdr:row>
      <xdr:rowOff>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1447800" y="747713"/>
          <a:ext cx="457200" cy="14287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2</xdr:row>
      <xdr:rowOff>123825</xdr:rowOff>
    </xdr:from>
    <xdr:to>
      <xdr:col>6</xdr:col>
      <xdr:colOff>152400</xdr:colOff>
      <xdr:row>4</xdr:row>
      <xdr:rowOff>180975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1895475" y="504825"/>
          <a:ext cx="1304925" cy="438150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a-IR" sz="1100"/>
            <a:t>فقط قسمت اعشاری را انتخاب مکنیم</a:t>
          </a:r>
          <a:endParaRPr lang="en-US" sz="1100"/>
        </a:p>
      </xdr:txBody>
    </xdr:sp>
    <xdr:clientData/>
  </xdr:twoCellAnchor>
  <xdr:twoCellAnchor>
    <xdr:from>
      <xdr:col>6</xdr:col>
      <xdr:colOff>152400</xdr:colOff>
      <xdr:row>3</xdr:row>
      <xdr:rowOff>142875</xdr:rowOff>
    </xdr:from>
    <xdr:to>
      <xdr:col>6</xdr:col>
      <xdr:colOff>561975</xdr:colOff>
      <xdr:row>3</xdr:row>
      <xdr:rowOff>142876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CxnSpPr/>
      </xdr:nvCxnSpPr>
      <xdr:spPr>
        <a:xfrm flipV="1">
          <a:off x="3200400" y="714375"/>
          <a:ext cx="409575" cy="1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552451</xdr:colOff>
      <xdr:row>2</xdr:row>
      <xdr:rowOff>152400</xdr:rowOff>
    </xdr:from>
    <xdr:to>
      <xdr:col>7</xdr:col>
      <xdr:colOff>571501</xdr:colOff>
      <xdr:row>4</xdr:row>
      <xdr:rowOff>104775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3600451" y="533400"/>
          <a:ext cx="628650" cy="333375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A*360</a:t>
          </a:r>
        </a:p>
      </xdr:txBody>
    </xdr:sp>
    <xdr:clientData/>
  </xdr:twoCellAnchor>
  <xdr:twoCellAnchor>
    <xdr:from>
      <xdr:col>4</xdr:col>
      <xdr:colOff>609599</xdr:colOff>
      <xdr:row>0</xdr:row>
      <xdr:rowOff>66675</xdr:rowOff>
    </xdr:from>
    <xdr:to>
      <xdr:col>5</xdr:col>
      <xdr:colOff>238124</xdr:colOff>
      <xdr:row>1</xdr:row>
      <xdr:rowOff>66675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2438399" y="66675"/>
          <a:ext cx="238125" cy="190500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A</a:t>
          </a:r>
        </a:p>
      </xdr:txBody>
    </xdr:sp>
    <xdr:clientData/>
  </xdr:twoCellAnchor>
  <xdr:twoCellAnchor>
    <xdr:from>
      <xdr:col>5</xdr:col>
      <xdr:colOff>109538</xdr:colOff>
      <xdr:row>1</xdr:row>
      <xdr:rowOff>47625</xdr:rowOff>
    </xdr:from>
    <xdr:to>
      <xdr:col>5</xdr:col>
      <xdr:colOff>114300</xdr:colOff>
      <xdr:row>2</xdr:row>
      <xdr:rowOff>123825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CxnSpPr>
          <a:stCxn id="10" idx="0"/>
        </xdr:cNvCxnSpPr>
      </xdr:nvCxnSpPr>
      <xdr:spPr>
        <a:xfrm flipV="1">
          <a:off x="2547938" y="238125"/>
          <a:ext cx="4762" cy="266700"/>
        </a:xfrm>
        <a:prstGeom prst="straightConnector1">
          <a:avLst/>
        </a:prstGeom>
        <a:ln w="285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228600</xdr:colOff>
      <xdr:row>3</xdr:row>
      <xdr:rowOff>38100</xdr:rowOff>
    </xdr:from>
    <xdr:to>
      <xdr:col>2</xdr:col>
      <xdr:colOff>28575</xdr:colOff>
      <xdr:row>4</xdr:row>
      <xdr:rowOff>123826</xdr:rowOff>
    </xdr:to>
    <xdr:sp macro="" textlink="">
      <xdr:nvSpPr>
        <xdr:cNvPr id="22" name="Equal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228600" y="609600"/>
          <a:ext cx="409575" cy="276226"/>
        </a:xfrm>
        <a:prstGeom prst="mathEqual">
          <a:avLst/>
        </a:prstGeom>
        <a:ln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28575</xdr:colOff>
      <xdr:row>2</xdr:row>
      <xdr:rowOff>9526</xdr:rowOff>
    </xdr:from>
    <xdr:to>
      <xdr:col>1</xdr:col>
      <xdr:colOff>247650</xdr:colOff>
      <xdr:row>5</xdr:row>
      <xdr:rowOff>66676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/>
      </xdr:nvSpPr>
      <xdr:spPr>
        <a:xfrm>
          <a:off x="28575" y="390526"/>
          <a:ext cx="828675" cy="628650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a-IR" sz="1100"/>
            <a:t>فرمول</a:t>
          </a:r>
          <a:r>
            <a:rPr lang="fa-IR" sz="1100" baseline="0"/>
            <a:t> تبدیل قیمت به طول جغرافیایی</a:t>
          </a:r>
          <a:endParaRPr lang="en-US" sz="1100"/>
        </a:p>
      </xdr:txBody>
    </xdr:sp>
    <xdr:clientData/>
  </xdr:twoCellAnchor>
  <xdr:twoCellAnchor>
    <xdr:from>
      <xdr:col>11</xdr:col>
      <xdr:colOff>19050</xdr:colOff>
      <xdr:row>10</xdr:row>
      <xdr:rowOff>114300</xdr:rowOff>
    </xdr:from>
    <xdr:to>
      <xdr:col>11</xdr:col>
      <xdr:colOff>503682</xdr:colOff>
      <xdr:row>12</xdr:row>
      <xdr:rowOff>159258</xdr:rowOff>
    </xdr:to>
    <xdr:sp macro="" textlink="">
      <xdr:nvSpPr>
        <xdr:cNvPr id="24" name="Up Arrow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/>
      </xdr:nvSpPr>
      <xdr:spPr>
        <a:xfrm>
          <a:off x="7143750" y="2124075"/>
          <a:ext cx="484632" cy="425958"/>
        </a:xfrm>
        <a:prstGeom prst="up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371474</xdr:colOff>
      <xdr:row>15</xdr:row>
      <xdr:rowOff>104776</xdr:rowOff>
    </xdr:from>
    <xdr:to>
      <xdr:col>8</xdr:col>
      <xdr:colOff>523874</xdr:colOff>
      <xdr:row>22</xdr:row>
      <xdr:rowOff>110321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4" y="3162301"/>
          <a:ext cx="5029200" cy="133904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8</xdr:col>
      <xdr:colOff>495301</xdr:colOff>
      <xdr:row>17</xdr:row>
      <xdr:rowOff>114300</xdr:rowOff>
    </xdr:from>
    <xdr:to>
      <xdr:col>9</xdr:col>
      <xdr:colOff>723900</xdr:colOff>
      <xdr:row>17</xdr:row>
      <xdr:rowOff>114301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CxnSpPr/>
      </xdr:nvCxnSpPr>
      <xdr:spPr>
        <a:xfrm flipH="1">
          <a:off x="5372101" y="3552825"/>
          <a:ext cx="838199" cy="1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19</xdr:row>
      <xdr:rowOff>0</xdr:rowOff>
    </xdr:from>
    <xdr:to>
      <xdr:col>9</xdr:col>
      <xdr:colOff>723899</xdr:colOff>
      <xdr:row>19</xdr:row>
      <xdr:rowOff>1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CxnSpPr/>
      </xdr:nvCxnSpPr>
      <xdr:spPr>
        <a:xfrm flipH="1">
          <a:off x="5372100" y="3819525"/>
          <a:ext cx="838199" cy="1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495300</xdr:colOff>
      <xdr:row>20</xdr:row>
      <xdr:rowOff>85725</xdr:rowOff>
    </xdr:from>
    <xdr:to>
      <xdr:col>9</xdr:col>
      <xdr:colOff>723899</xdr:colOff>
      <xdr:row>20</xdr:row>
      <xdr:rowOff>85726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CxnSpPr/>
      </xdr:nvCxnSpPr>
      <xdr:spPr>
        <a:xfrm flipH="1">
          <a:off x="5372100" y="4095750"/>
          <a:ext cx="838199" cy="1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504825</xdr:colOff>
      <xdr:row>21</xdr:row>
      <xdr:rowOff>171450</xdr:rowOff>
    </xdr:from>
    <xdr:to>
      <xdr:col>9</xdr:col>
      <xdr:colOff>733424</xdr:colOff>
      <xdr:row>21</xdr:row>
      <xdr:rowOff>171451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CxnSpPr/>
      </xdr:nvCxnSpPr>
      <xdr:spPr>
        <a:xfrm flipH="1">
          <a:off x="5381625" y="4371975"/>
          <a:ext cx="838199" cy="1"/>
        </a:xfrm>
        <a:prstGeom prst="straightConnector1">
          <a:avLst/>
        </a:prstGeom>
        <a:ln w="381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742950</xdr:colOff>
      <xdr:row>16</xdr:row>
      <xdr:rowOff>123825</xdr:rowOff>
    </xdr:from>
    <xdr:to>
      <xdr:col>11</xdr:col>
      <xdr:colOff>561975</xdr:colOff>
      <xdr:row>17</xdr:row>
      <xdr:rowOff>142875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/>
      </xdr:nvSpPr>
      <xdr:spPr>
        <a:xfrm>
          <a:off x="6229350" y="3371850"/>
          <a:ext cx="1457325" cy="209550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a-IR" sz="1100"/>
            <a:t>پیدا</a:t>
          </a:r>
          <a:r>
            <a:rPr lang="fa-IR" sz="1100" baseline="0"/>
            <a:t> کردن نماد موردنظر</a:t>
          </a:r>
          <a:endParaRPr lang="en-US" sz="1100"/>
        </a:p>
      </xdr:txBody>
    </xdr:sp>
    <xdr:clientData/>
  </xdr:twoCellAnchor>
  <xdr:twoCellAnchor>
    <xdr:from>
      <xdr:col>9</xdr:col>
      <xdr:colOff>752475</xdr:colOff>
      <xdr:row>18</xdr:row>
      <xdr:rowOff>57150</xdr:rowOff>
    </xdr:from>
    <xdr:to>
      <xdr:col>11</xdr:col>
      <xdr:colOff>571500</xdr:colOff>
      <xdr:row>19</xdr:row>
      <xdr:rowOff>76200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/>
      </xdr:nvSpPr>
      <xdr:spPr>
        <a:xfrm>
          <a:off x="6238875" y="3686175"/>
          <a:ext cx="1457325" cy="209550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a-IR" sz="1100"/>
            <a:t>وارد کردن دستی قیمت</a:t>
          </a:r>
          <a:endParaRPr lang="en-US" sz="1100"/>
        </a:p>
      </xdr:txBody>
    </xdr:sp>
    <xdr:clientData/>
  </xdr:twoCellAnchor>
  <xdr:twoCellAnchor>
    <xdr:from>
      <xdr:col>9</xdr:col>
      <xdr:colOff>742950</xdr:colOff>
      <xdr:row>19</xdr:row>
      <xdr:rowOff>152400</xdr:rowOff>
    </xdr:from>
    <xdr:to>
      <xdr:col>12</xdr:col>
      <xdr:colOff>76200</xdr:colOff>
      <xdr:row>22</xdr:row>
      <xdr:rowOff>47625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/>
      </xdr:nvSpPr>
      <xdr:spPr>
        <a:xfrm>
          <a:off x="6229350" y="3971925"/>
          <a:ext cx="1581150" cy="466725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a-IR" sz="1100"/>
            <a:t>مورد</a:t>
          </a:r>
          <a:r>
            <a:rPr lang="fa-IR" sz="1100" baseline="0"/>
            <a:t> استفاده در سه رقمی کردن اعداد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8"/>
  <sheetViews>
    <sheetView tabSelected="1" zoomScaleNormal="100" workbookViewId="0">
      <pane ySplit="1" topLeftCell="A2" activePane="bottomLeft" state="frozen"/>
      <selection pane="bottomLeft" activeCell="B3" sqref="B3"/>
    </sheetView>
  </sheetViews>
  <sheetFormatPr defaultRowHeight="14.4"/>
  <cols>
    <col min="1" max="1" width="4.33203125" customWidth="1"/>
    <col min="2" max="2" width="12.44140625" bestFit="1" customWidth="1"/>
    <col min="3" max="3" width="18.33203125" bestFit="1" customWidth="1"/>
    <col min="4" max="4" width="7.109375" customWidth="1"/>
    <col min="5" max="5" width="7.88671875" bestFit="1" customWidth="1"/>
    <col min="6" max="6" width="16.33203125" customWidth="1"/>
    <col min="7" max="7" width="9.6640625" bestFit="1" customWidth="1"/>
    <col min="8" max="8" width="23.33203125" bestFit="1" customWidth="1"/>
    <col min="9" max="9" width="18.5546875" bestFit="1" customWidth="1"/>
    <col min="10" max="10" width="20.44140625" bestFit="1" customWidth="1"/>
    <col min="11" max="11" width="14.88671875" bestFit="1" customWidth="1"/>
    <col min="12" max="12" width="40.44140625" bestFit="1" customWidth="1"/>
  </cols>
  <sheetData>
    <row r="1" spans="2:12">
      <c r="B1" s="2" t="s">
        <v>1</v>
      </c>
      <c r="C1" s="3" t="s">
        <v>2</v>
      </c>
      <c r="D1" s="1"/>
      <c r="E1" s="8" t="s">
        <v>32</v>
      </c>
      <c r="F1" s="8" t="s">
        <v>132</v>
      </c>
      <c r="G1" s="8" t="s">
        <v>33</v>
      </c>
      <c r="H1" s="9" t="s">
        <v>3</v>
      </c>
      <c r="I1" s="8" t="s">
        <v>4</v>
      </c>
      <c r="J1" s="8" t="s">
        <v>5</v>
      </c>
      <c r="K1" s="8" t="s">
        <v>6</v>
      </c>
      <c r="L1" s="8" t="s">
        <v>7</v>
      </c>
    </row>
    <row r="2" spans="2:12" ht="18" customHeight="1">
      <c r="B2" s="20" t="s">
        <v>8</v>
      </c>
      <c r="C2" s="20" t="s">
        <v>20</v>
      </c>
      <c r="E2" s="4" t="s">
        <v>34</v>
      </c>
      <c r="F2" s="4"/>
      <c r="G2" s="41" t="s">
        <v>85</v>
      </c>
      <c r="H2" s="5" t="s">
        <v>38</v>
      </c>
      <c r="I2" s="5" t="s">
        <v>90</v>
      </c>
      <c r="J2" s="5">
        <v>0</v>
      </c>
      <c r="K2" s="5" t="s">
        <v>12</v>
      </c>
      <c r="L2" s="5" t="s">
        <v>81</v>
      </c>
    </row>
    <row r="3" spans="2:12" ht="19.5" customHeight="1">
      <c r="B3" s="17" t="s">
        <v>9</v>
      </c>
      <c r="C3" s="17" t="s">
        <v>21</v>
      </c>
      <c r="E3" s="6" t="s">
        <v>0</v>
      </c>
      <c r="F3" s="6"/>
      <c r="G3" s="42"/>
      <c r="H3" s="7" t="s">
        <v>39</v>
      </c>
      <c r="I3" s="7"/>
      <c r="J3" s="7" t="s">
        <v>40</v>
      </c>
      <c r="K3" s="6" t="s">
        <v>11</v>
      </c>
      <c r="L3" s="7" t="s">
        <v>84</v>
      </c>
    </row>
    <row r="4" spans="2:12">
      <c r="B4" s="19" t="s">
        <v>10</v>
      </c>
      <c r="C4" s="19" t="s">
        <v>22</v>
      </c>
      <c r="E4" s="4" t="s">
        <v>35</v>
      </c>
      <c r="F4" s="4"/>
      <c r="G4" s="42"/>
      <c r="H4" s="31" t="s">
        <v>41</v>
      </c>
      <c r="I4" s="31" t="s">
        <v>89</v>
      </c>
      <c r="J4" s="31" t="s">
        <v>42</v>
      </c>
      <c r="K4" s="30" t="s">
        <v>43</v>
      </c>
      <c r="L4" s="31" t="s">
        <v>82</v>
      </c>
    </row>
    <row r="5" spans="2:12">
      <c r="B5" s="18" t="s">
        <v>11</v>
      </c>
      <c r="C5" s="18" t="s">
        <v>23</v>
      </c>
      <c r="E5" s="6" t="s">
        <v>36</v>
      </c>
      <c r="F5" s="6"/>
      <c r="G5" s="42"/>
      <c r="H5" s="7" t="s">
        <v>45</v>
      </c>
      <c r="I5" s="7"/>
      <c r="J5" s="7" t="s">
        <v>46</v>
      </c>
      <c r="K5" s="6" t="s">
        <v>44</v>
      </c>
      <c r="L5" s="7" t="s">
        <v>83</v>
      </c>
    </row>
    <row r="6" spans="2:12">
      <c r="B6" s="20" t="s">
        <v>12</v>
      </c>
      <c r="C6" s="20" t="s">
        <v>24</v>
      </c>
      <c r="E6" s="4" t="s">
        <v>37</v>
      </c>
      <c r="F6" s="4"/>
      <c r="G6" s="43"/>
      <c r="H6" s="31" t="s">
        <v>47</v>
      </c>
      <c r="I6" s="31"/>
      <c r="J6" s="31" t="s">
        <v>49</v>
      </c>
      <c r="K6" s="30" t="s">
        <v>48</v>
      </c>
      <c r="L6" s="31" t="s">
        <v>137</v>
      </c>
    </row>
    <row r="7" spans="2:12">
      <c r="B7" s="17" t="s">
        <v>13</v>
      </c>
      <c r="C7" s="17" t="s">
        <v>25</v>
      </c>
      <c r="E7" s="6" t="s">
        <v>50</v>
      </c>
      <c r="F7" s="6"/>
      <c r="G7" s="44" t="s">
        <v>54</v>
      </c>
      <c r="H7" s="7" t="s">
        <v>55</v>
      </c>
      <c r="I7" s="7"/>
      <c r="J7" s="7" t="s">
        <v>56</v>
      </c>
      <c r="K7" s="6" t="s">
        <v>16</v>
      </c>
      <c r="L7" s="6" t="s">
        <v>86</v>
      </c>
    </row>
    <row r="8" spans="2:12">
      <c r="B8" s="19" t="s">
        <v>14</v>
      </c>
      <c r="C8" s="19" t="s">
        <v>26</v>
      </c>
      <c r="E8" s="4" t="s">
        <v>51</v>
      </c>
      <c r="F8" s="4"/>
      <c r="G8" s="44"/>
      <c r="H8" s="5" t="s">
        <v>58</v>
      </c>
      <c r="I8" s="5"/>
      <c r="J8" s="5" t="s">
        <v>57</v>
      </c>
      <c r="K8" s="4" t="s">
        <v>17</v>
      </c>
      <c r="L8" s="5" t="s">
        <v>87</v>
      </c>
    </row>
    <row r="9" spans="2:12">
      <c r="B9" s="18" t="s">
        <v>15</v>
      </c>
      <c r="C9" s="18" t="s">
        <v>27</v>
      </c>
      <c r="E9" s="6" t="s">
        <v>59</v>
      </c>
      <c r="F9" s="6"/>
      <c r="G9" s="44"/>
      <c r="H9" s="7" t="s">
        <v>60</v>
      </c>
      <c r="I9" s="7"/>
      <c r="J9" s="7" t="s">
        <v>61</v>
      </c>
      <c r="K9" s="6" t="s">
        <v>18</v>
      </c>
      <c r="L9" s="6"/>
    </row>
    <row r="10" spans="2:12">
      <c r="B10" s="20" t="s">
        <v>16</v>
      </c>
      <c r="C10" s="20" t="s">
        <v>28</v>
      </c>
      <c r="E10" s="4" t="s">
        <v>52</v>
      </c>
      <c r="F10" s="4"/>
      <c r="G10" s="44"/>
      <c r="H10" s="5" t="s">
        <v>62</v>
      </c>
      <c r="I10" s="5"/>
      <c r="J10" s="5" t="s">
        <v>63</v>
      </c>
      <c r="K10" s="4" t="s">
        <v>19</v>
      </c>
      <c r="L10" s="5" t="s">
        <v>88</v>
      </c>
    </row>
    <row r="11" spans="2:12">
      <c r="B11" s="17" t="s">
        <v>17</v>
      </c>
      <c r="C11" s="17" t="s">
        <v>29</v>
      </c>
      <c r="E11" s="6" t="s">
        <v>53</v>
      </c>
      <c r="F11" s="6"/>
      <c r="G11" s="44"/>
      <c r="H11" s="7" t="s">
        <v>64</v>
      </c>
      <c r="I11" s="7"/>
      <c r="J11" s="7" t="s">
        <v>65</v>
      </c>
      <c r="K11" s="6" t="s">
        <v>15</v>
      </c>
      <c r="L11" s="6"/>
    </row>
    <row r="12" spans="2:12">
      <c r="B12" s="19" t="s">
        <v>18</v>
      </c>
      <c r="C12" s="19" t="s">
        <v>30</v>
      </c>
    </row>
    <row r="13" spans="2:12">
      <c r="B13" s="18" t="s">
        <v>19</v>
      </c>
      <c r="C13" s="18" t="s">
        <v>31</v>
      </c>
      <c r="E13" s="45" t="s">
        <v>133</v>
      </c>
      <c r="F13" s="45"/>
      <c r="G13" s="45"/>
      <c r="H13" s="45"/>
      <c r="I13" s="45"/>
      <c r="J13" s="45"/>
      <c r="K13" s="45"/>
      <c r="L13" s="45"/>
    </row>
    <row r="14" spans="2:12">
      <c r="E14" s="45"/>
      <c r="F14" s="45"/>
      <c r="G14" s="45"/>
      <c r="H14" s="45"/>
      <c r="I14" s="45"/>
      <c r="J14" s="45"/>
      <c r="K14" s="45"/>
      <c r="L14" s="45"/>
    </row>
    <row r="15" spans="2:12">
      <c r="E15" s="45"/>
      <c r="F15" s="45"/>
      <c r="G15" s="45"/>
      <c r="H15" s="45"/>
      <c r="I15" s="45"/>
      <c r="J15" s="45"/>
      <c r="K15" s="45"/>
      <c r="L15" s="45"/>
    </row>
    <row r="16" spans="2:12">
      <c r="E16" s="45"/>
      <c r="F16" s="45"/>
      <c r="G16" s="45"/>
      <c r="H16" s="45"/>
      <c r="I16" s="45"/>
      <c r="J16" s="45"/>
      <c r="K16" s="45"/>
      <c r="L16" s="45"/>
    </row>
    <row r="17" spans="5:12" ht="14.25" customHeight="1">
      <c r="E17" s="45"/>
      <c r="F17" s="45"/>
      <c r="G17" s="45"/>
      <c r="H17" s="45"/>
      <c r="I17" s="45"/>
      <c r="J17" s="45"/>
      <c r="K17" s="45"/>
      <c r="L17" s="45"/>
    </row>
    <row r="18" spans="5:12">
      <c r="E18" s="45"/>
      <c r="F18" s="45"/>
      <c r="G18" s="45"/>
      <c r="H18" s="45"/>
      <c r="I18" s="45"/>
      <c r="J18" s="45"/>
      <c r="K18" s="45"/>
      <c r="L18" s="45"/>
    </row>
  </sheetData>
  <mergeCells count="3">
    <mergeCell ref="G2:G6"/>
    <mergeCell ref="G7:G11"/>
    <mergeCell ref="E13:L1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"/>
  <sheetViews>
    <sheetView topLeftCell="A4" workbookViewId="0">
      <selection activeCell="B17" sqref="B17:B21"/>
    </sheetView>
  </sheetViews>
  <sheetFormatPr defaultRowHeight="14.4"/>
  <cols>
    <col min="1" max="1" width="12" customWidth="1"/>
    <col min="2" max="2" width="19.109375" bestFit="1" customWidth="1"/>
    <col min="3" max="3" width="14.33203125" bestFit="1" customWidth="1"/>
    <col min="4" max="4" width="15" bestFit="1" customWidth="1"/>
    <col min="5" max="5" width="13.5546875" bestFit="1" customWidth="1"/>
    <col min="6" max="6" width="9.44140625" bestFit="1" customWidth="1"/>
    <col min="7" max="7" width="16.88671875" bestFit="1" customWidth="1"/>
    <col min="8" max="8" width="17" customWidth="1"/>
    <col min="9" max="9" width="18.109375" bestFit="1" customWidth="1"/>
    <col min="10" max="10" width="10.88671875" bestFit="1" customWidth="1"/>
    <col min="11" max="11" width="23.109375" bestFit="1" customWidth="1"/>
    <col min="12" max="12" width="18.109375" bestFit="1" customWidth="1"/>
  </cols>
  <sheetData>
    <row r="1" spans="1:12" ht="21">
      <c r="B1" s="46" t="s">
        <v>66</v>
      </c>
      <c r="C1" s="47"/>
      <c r="D1" s="47"/>
      <c r="E1" s="47"/>
      <c r="F1" s="47"/>
      <c r="G1" s="47"/>
      <c r="H1" s="47"/>
      <c r="I1" s="47"/>
      <c r="J1" s="47"/>
      <c r="K1" s="47"/>
      <c r="L1" s="48"/>
    </row>
    <row r="2" spans="1:12" ht="45" customHeight="1">
      <c r="A2" s="13" t="s">
        <v>110</v>
      </c>
      <c r="B2" s="14" t="s">
        <v>102</v>
      </c>
      <c r="C2" s="14" t="s">
        <v>91</v>
      </c>
      <c r="D2" s="14" t="s">
        <v>92</v>
      </c>
      <c r="E2" s="14" t="s">
        <v>93</v>
      </c>
      <c r="F2" s="14" t="s">
        <v>94</v>
      </c>
      <c r="G2" s="14" t="s">
        <v>95</v>
      </c>
      <c r="H2" s="14" t="s">
        <v>96</v>
      </c>
      <c r="I2" s="14" t="s">
        <v>97</v>
      </c>
      <c r="J2" s="14" t="s">
        <v>98</v>
      </c>
      <c r="K2" s="14" t="s">
        <v>99</v>
      </c>
      <c r="L2" s="14" t="s">
        <v>100</v>
      </c>
    </row>
    <row r="3" spans="1:12" ht="40.5" customHeight="1">
      <c r="A3" s="10" t="s">
        <v>111</v>
      </c>
      <c r="B3" s="11" t="s">
        <v>67</v>
      </c>
      <c r="C3" s="11" t="s">
        <v>68</v>
      </c>
      <c r="D3" s="11" t="s">
        <v>69</v>
      </c>
      <c r="E3" s="11" t="s">
        <v>70</v>
      </c>
      <c r="F3" s="11" t="s">
        <v>71</v>
      </c>
      <c r="G3" s="11" t="s">
        <v>72</v>
      </c>
      <c r="H3" s="11" t="s">
        <v>73</v>
      </c>
      <c r="I3" s="11" t="s">
        <v>80</v>
      </c>
      <c r="J3" s="11" t="s">
        <v>74</v>
      </c>
      <c r="K3" s="11" t="s">
        <v>75</v>
      </c>
      <c r="L3" s="11" t="s">
        <v>76</v>
      </c>
    </row>
    <row r="4" spans="1:12" ht="42" customHeight="1">
      <c r="A4" s="13" t="s">
        <v>112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42.75" customHeight="1">
      <c r="A5" s="15" t="s">
        <v>113</v>
      </c>
      <c r="B5" s="12" t="s">
        <v>77</v>
      </c>
      <c r="C5" s="12" t="s">
        <v>78</v>
      </c>
      <c r="D5" s="12" t="s">
        <v>79</v>
      </c>
      <c r="E5" s="12" t="s">
        <v>78</v>
      </c>
      <c r="F5" s="12"/>
      <c r="G5" s="12" t="s">
        <v>79</v>
      </c>
      <c r="H5" s="12" t="s">
        <v>78</v>
      </c>
      <c r="I5" s="12" t="s">
        <v>79</v>
      </c>
      <c r="J5" s="12"/>
      <c r="K5" s="12" t="s">
        <v>78</v>
      </c>
      <c r="L5" s="12" t="s">
        <v>79</v>
      </c>
    </row>
    <row r="6" spans="1:12" ht="38.25" customHeight="1">
      <c r="A6" s="16" t="s">
        <v>101</v>
      </c>
      <c r="B6" s="14" t="s">
        <v>103</v>
      </c>
      <c r="C6" s="14" t="s">
        <v>103</v>
      </c>
      <c r="D6" s="14" t="s">
        <v>103</v>
      </c>
      <c r="E6" s="14" t="s">
        <v>103</v>
      </c>
      <c r="F6" s="14" t="s">
        <v>103</v>
      </c>
      <c r="G6" s="14" t="s">
        <v>103</v>
      </c>
      <c r="H6" s="14" t="s">
        <v>103</v>
      </c>
      <c r="I6" s="14" t="s">
        <v>103</v>
      </c>
      <c r="J6" s="14" t="s">
        <v>103</v>
      </c>
      <c r="K6" s="14" t="s">
        <v>103</v>
      </c>
      <c r="L6" s="14" t="s">
        <v>103</v>
      </c>
    </row>
    <row r="7" spans="1:12" ht="75" customHeight="1">
      <c r="A7" s="21" t="s">
        <v>104</v>
      </c>
      <c r="B7" s="22" t="s">
        <v>105</v>
      </c>
      <c r="C7" s="22" t="s">
        <v>106</v>
      </c>
      <c r="D7" s="22" t="s">
        <v>108</v>
      </c>
      <c r="E7" s="22" t="s">
        <v>106</v>
      </c>
      <c r="F7" s="22"/>
      <c r="G7" s="22" t="s">
        <v>108</v>
      </c>
      <c r="H7" s="22" t="s">
        <v>107</v>
      </c>
      <c r="I7" s="22" t="s">
        <v>108</v>
      </c>
      <c r="J7" s="22"/>
      <c r="K7" s="22" t="s">
        <v>106</v>
      </c>
      <c r="L7" s="22" t="s">
        <v>109</v>
      </c>
    </row>
  </sheetData>
  <mergeCells count="1">
    <mergeCell ref="B1:L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"/>
  <sheetViews>
    <sheetView workbookViewId="0">
      <selection activeCell="C20" sqref="C20"/>
    </sheetView>
  </sheetViews>
  <sheetFormatPr defaultRowHeight="14.4"/>
  <cols>
    <col min="1" max="1" width="14.6640625" customWidth="1"/>
    <col min="2" max="2" width="41.44140625" bestFit="1" customWidth="1"/>
  </cols>
  <sheetData>
    <row r="1" spans="1:2">
      <c r="A1" s="24" t="s">
        <v>115</v>
      </c>
      <c r="B1" s="25" t="s">
        <v>114</v>
      </c>
    </row>
    <row r="2" spans="1:2">
      <c r="A2" s="23" t="s">
        <v>116</v>
      </c>
      <c r="B2" s="26" t="s">
        <v>119</v>
      </c>
    </row>
    <row r="3" spans="1:2">
      <c r="A3" s="24" t="s">
        <v>117</v>
      </c>
      <c r="B3" s="25" t="s">
        <v>118</v>
      </c>
    </row>
    <row r="4" spans="1:2" ht="35.25" customHeight="1">
      <c r="A4" s="27" t="s">
        <v>120</v>
      </c>
      <c r="B4" s="27" t="s">
        <v>121</v>
      </c>
    </row>
    <row r="5" spans="1:2" ht="28.8">
      <c r="A5" s="25" t="s">
        <v>134</v>
      </c>
      <c r="B5" s="28" t="s">
        <v>135</v>
      </c>
    </row>
    <row r="6" spans="1:2">
      <c r="A6" s="49" t="s">
        <v>124</v>
      </c>
      <c r="B6" s="29" t="s">
        <v>122</v>
      </c>
    </row>
    <row r="7" spans="1:2">
      <c r="A7" s="49"/>
      <c r="B7" s="30" t="s">
        <v>123</v>
      </c>
    </row>
    <row r="8" spans="1:2">
      <c r="A8" s="49"/>
      <c r="B8" s="4" t="s">
        <v>136</v>
      </c>
    </row>
  </sheetData>
  <mergeCells count="1">
    <mergeCell ref="A6:A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zoomScaleNormal="100" workbookViewId="0">
      <selection activeCell="G26" sqref="G26"/>
    </sheetView>
  </sheetViews>
  <sheetFormatPr defaultRowHeight="14.4"/>
  <cols>
    <col min="1" max="1" width="10.44140625" bestFit="1" customWidth="1"/>
    <col min="2" max="2" width="15.33203125" bestFit="1" customWidth="1"/>
    <col min="3" max="3" width="11" bestFit="1" customWidth="1"/>
    <col min="4" max="4" width="14.88671875" bestFit="1" customWidth="1"/>
    <col min="6" max="6" width="14.88671875" bestFit="1" customWidth="1"/>
    <col min="7" max="7" width="11.6640625" bestFit="1" customWidth="1"/>
    <col min="8" max="8" width="15.33203125" bestFit="1" customWidth="1"/>
  </cols>
  <sheetData>
    <row r="1" spans="1:8">
      <c r="A1" s="50" t="s">
        <v>125</v>
      </c>
      <c r="B1" s="50"/>
      <c r="C1" s="50"/>
      <c r="D1" s="50"/>
      <c r="E1" s="50"/>
      <c r="F1" s="50"/>
      <c r="G1" s="50"/>
      <c r="H1" s="50"/>
    </row>
    <row r="2" spans="1:8">
      <c r="A2" s="4" t="s">
        <v>131</v>
      </c>
      <c r="B2" s="4" t="s">
        <v>126</v>
      </c>
      <c r="C2" s="4" t="s">
        <v>127</v>
      </c>
      <c r="D2" s="4" t="s">
        <v>128</v>
      </c>
      <c r="E2" s="4" t="s">
        <v>129</v>
      </c>
      <c r="F2" s="4" t="s">
        <v>128</v>
      </c>
      <c r="G2" s="4" t="s">
        <v>130</v>
      </c>
      <c r="H2" s="4" t="s">
        <v>126</v>
      </c>
    </row>
    <row r="3" spans="1:8">
      <c r="A3" s="51"/>
      <c r="B3" s="51"/>
      <c r="C3" s="51"/>
      <c r="D3" s="51"/>
      <c r="E3" s="51"/>
      <c r="F3" s="51"/>
      <c r="G3" s="51"/>
      <c r="H3" s="51"/>
    </row>
    <row r="4" spans="1:8">
      <c r="A4" s="51"/>
      <c r="B4" s="51"/>
      <c r="C4" s="51"/>
      <c r="D4" s="51"/>
      <c r="E4" s="51"/>
      <c r="F4" s="51"/>
      <c r="G4" s="51"/>
      <c r="H4" s="51"/>
    </row>
    <row r="5" spans="1:8">
      <c r="A5" s="51"/>
      <c r="B5" s="51"/>
      <c r="C5" s="51"/>
      <c r="D5" s="51"/>
      <c r="E5" s="51"/>
      <c r="F5" s="51"/>
      <c r="G5" s="51"/>
      <c r="H5" s="51"/>
    </row>
    <row r="6" spans="1:8">
      <c r="A6" s="51"/>
      <c r="B6" s="51"/>
      <c r="C6" s="51"/>
      <c r="D6" s="51"/>
      <c r="E6" s="51"/>
      <c r="F6" s="51"/>
      <c r="G6" s="51"/>
      <c r="H6" s="51"/>
    </row>
    <row r="7" spans="1:8">
      <c r="A7" s="51"/>
      <c r="B7" s="51"/>
      <c r="C7" s="51"/>
      <c r="D7" s="51"/>
      <c r="E7" s="51"/>
      <c r="F7" s="51"/>
      <c r="G7" s="51"/>
      <c r="H7" s="51"/>
    </row>
    <row r="8" spans="1:8">
      <c r="A8" s="51"/>
      <c r="B8" s="51"/>
      <c r="C8" s="51"/>
      <c r="D8" s="51"/>
      <c r="E8" s="51"/>
      <c r="F8" s="51"/>
      <c r="G8" s="51"/>
      <c r="H8" s="51"/>
    </row>
    <row r="9" spans="1:8">
      <c r="A9" s="51"/>
      <c r="B9" s="51"/>
      <c r="C9" s="51"/>
      <c r="D9" s="51"/>
      <c r="E9" s="51"/>
      <c r="F9" s="51"/>
      <c r="G9" s="51"/>
      <c r="H9" s="51"/>
    </row>
    <row r="10" spans="1:8">
      <c r="A10" s="51"/>
      <c r="B10" s="51"/>
      <c r="C10" s="51"/>
      <c r="D10" s="51"/>
      <c r="E10" s="51"/>
      <c r="F10" s="51"/>
      <c r="G10" s="51"/>
      <c r="H10" s="51"/>
    </row>
    <row r="11" spans="1:8">
      <c r="A11" s="51"/>
      <c r="B11" s="51"/>
      <c r="C11" s="51"/>
      <c r="D11" s="51"/>
      <c r="E11" s="51"/>
      <c r="F11" s="51"/>
      <c r="G11" s="51"/>
      <c r="H11" s="51"/>
    </row>
    <row r="12" spans="1:8">
      <c r="A12" s="51"/>
      <c r="B12" s="51"/>
      <c r="C12" s="51"/>
      <c r="D12" s="51"/>
      <c r="E12" s="51"/>
      <c r="F12" s="51"/>
      <c r="G12" s="51"/>
      <c r="H12" s="51"/>
    </row>
    <row r="13" spans="1:8">
      <c r="A13" s="51"/>
      <c r="B13" s="51"/>
      <c r="C13" s="51"/>
      <c r="D13" s="51"/>
      <c r="E13" s="51"/>
      <c r="F13" s="51"/>
      <c r="G13" s="51"/>
      <c r="H13" s="51"/>
    </row>
    <row r="14" spans="1:8">
      <c r="A14" s="51"/>
      <c r="B14" s="51"/>
      <c r="C14" s="51"/>
      <c r="D14" s="51"/>
      <c r="E14" s="51"/>
      <c r="F14" s="51"/>
      <c r="G14" s="51"/>
      <c r="H14" s="51"/>
    </row>
    <row r="15" spans="1:8">
      <c r="A15" s="51"/>
      <c r="B15" s="51"/>
      <c r="C15" s="51"/>
      <c r="D15" s="51"/>
      <c r="E15" s="51"/>
      <c r="F15" s="51"/>
      <c r="G15" s="51"/>
      <c r="H15" s="51"/>
    </row>
    <row r="16" spans="1:8">
      <c r="A16" s="51"/>
      <c r="B16" s="51"/>
      <c r="C16" s="51"/>
      <c r="D16" s="51"/>
      <c r="E16" s="51"/>
      <c r="F16" s="51"/>
      <c r="G16" s="51"/>
      <c r="H16" s="51"/>
    </row>
    <row r="17" spans="1:8">
      <c r="A17" s="51"/>
      <c r="B17" s="51"/>
      <c r="C17" s="51"/>
      <c r="D17" s="51"/>
      <c r="E17" s="51"/>
      <c r="F17" s="51"/>
      <c r="G17" s="51"/>
      <c r="H17" s="51"/>
    </row>
    <row r="18" spans="1:8">
      <c r="A18" s="51"/>
      <c r="B18" s="51"/>
      <c r="C18" s="51"/>
      <c r="D18" s="51"/>
      <c r="E18" s="51"/>
      <c r="F18" s="51"/>
      <c r="G18" s="51"/>
      <c r="H18" s="51"/>
    </row>
    <row r="19" spans="1:8">
      <c r="A19" s="51"/>
      <c r="B19" s="51"/>
      <c r="C19" s="51"/>
      <c r="D19" s="51"/>
      <c r="E19" s="51"/>
      <c r="F19" s="51"/>
      <c r="G19" s="51"/>
      <c r="H19" s="51"/>
    </row>
  </sheetData>
  <mergeCells count="2">
    <mergeCell ref="A1:H1"/>
    <mergeCell ref="A3:H19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3"/>
  <sheetViews>
    <sheetView workbookViewId="0">
      <selection activeCell="K4" sqref="K4"/>
    </sheetView>
  </sheetViews>
  <sheetFormatPr defaultRowHeight="14.4"/>
  <cols>
    <col min="10" max="10" width="14" bestFit="1" customWidth="1"/>
    <col min="11" max="11" width="10.5546875" customWidth="1"/>
    <col min="13" max="13" width="14" bestFit="1" customWidth="1"/>
    <col min="14" max="14" width="14.44140625" customWidth="1"/>
  </cols>
  <sheetData>
    <row r="1" spans="1:21">
      <c r="A1" s="58"/>
      <c r="B1" s="58"/>
      <c r="C1" s="58"/>
      <c r="D1" s="58"/>
      <c r="E1" s="58"/>
      <c r="F1" s="58"/>
      <c r="G1" s="58"/>
      <c r="H1" s="58"/>
      <c r="I1" s="32"/>
      <c r="J1" s="57" t="s">
        <v>150</v>
      </c>
      <c r="K1" s="57"/>
      <c r="L1" s="57"/>
      <c r="M1" s="57"/>
      <c r="N1" s="57"/>
      <c r="O1" s="32"/>
      <c r="P1" s="32"/>
      <c r="Q1" s="32"/>
      <c r="R1" s="32"/>
      <c r="S1" s="32"/>
      <c r="T1" s="32"/>
      <c r="U1" s="32"/>
    </row>
    <row r="2" spans="1:21" ht="15.6">
      <c r="A2" s="58"/>
      <c r="B2" s="58"/>
      <c r="C2" s="58"/>
      <c r="D2" s="58"/>
      <c r="E2" s="58"/>
      <c r="F2" s="58"/>
      <c r="G2" s="58"/>
      <c r="H2" s="58"/>
      <c r="I2" s="32"/>
      <c r="J2" s="55" t="s">
        <v>138</v>
      </c>
      <c r="K2" s="55"/>
      <c r="M2" s="56" t="s">
        <v>139</v>
      </c>
      <c r="N2" s="56"/>
      <c r="O2" s="32"/>
      <c r="P2" s="32"/>
      <c r="Q2" s="32"/>
      <c r="R2" s="32"/>
      <c r="S2" s="32"/>
      <c r="T2" s="32"/>
      <c r="U2" s="32"/>
    </row>
    <row r="3" spans="1:21">
      <c r="A3" s="58"/>
      <c r="B3" s="58"/>
      <c r="C3" s="58"/>
      <c r="D3" s="58"/>
      <c r="E3" s="58"/>
      <c r="F3" s="58"/>
      <c r="G3" s="58"/>
      <c r="H3" s="58"/>
      <c r="I3" s="32"/>
      <c r="J3" s="35" t="s">
        <v>140</v>
      </c>
      <c r="K3" s="36">
        <v>3000</v>
      </c>
      <c r="L3" s="1"/>
      <c r="M3" s="37" t="s">
        <v>141</v>
      </c>
      <c r="N3" s="2">
        <v>2000</v>
      </c>
      <c r="O3" s="32"/>
      <c r="P3" s="32"/>
      <c r="Q3" s="32"/>
      <c r="R3" s="32"/>
      <c r="S3" s="32"/>
      <c r="T3" s="32"/>
      <c r="U3" s="32"/>
    </row>
    <row r="4" spans="1:21">
      <c r="A4" s="58"/>
      <c r="B4" s="58"/>
      <c r="C4" s="58"/>
      <c r="D4" s="58"/>
      <c r="E4" s="58"/>
      <c r="F4" s="58"/>
      <c r="G4" s="58"/>
      <c r="H4" s="58"/>
      <c r="I4" s="32"/>
      <c r="J4" s="30" t="s">
        <v>142</v>
      </c>
      <c r="K4" s="38">
        <f>(((K3 ^(1 / 2))-0.25))^2</f>
        <v>2972.6763721247421</v>
      </c>
      <c r="M4" s="4" t="s">
        <v>142</v>
      </c>
      <c r="N4" s="33">
        <f>(((N3 ^(1 / 2))+0.25))^2</f>
        <v>2022.4231797749981</v>
      </c>
      <c r="O4" s="32"/>
      <c r="P4" s="32"/>
      <c r="Q4" s="32"/>
      <c r="R4" s="32"/>
      <c r="S4" s="32"/>
      <c r="T4" s="32"/>
      <c r="U4" s="32"/>
    </row>
    <row r="5" spans="1:21">
      <c r="A5" s="58"/>
      <c r="B5" s="58"/>
      <c r="C5" s="58"/>
      <c r="D5" s="58"/>
      <c r="E5" s="58"/>
      <c r="F5" s="58"/>
      <c r="G5" s="58"/>
      <c r="H5" s="58"/>
      <c r="I5" s="32"/>
      <c r="J5" s="30" t="s">
        <v>143</v>
      </c>
      <c r="K5" s="39">
        <f>(((K3 ^(1 / 2))-0.5))^2</f>
        <v>2945.4777442494837</v>
      </c>
      <c r="M5" s="4" t="s">
        <v>143</v>
      </c>
      <c r="N5" s="34">
        <f>(((N3 ^(1 / 2))+0.5))^2</f>
        <v>2044.9713595499959</v>
      </c>
      <c r="O5" s="32"/>
      <c r="P5" s="32"/>
      <c r="Q5" s="32"/>
      <c r="R5" s="32"/>
      <c r="S5" s="32"/>
      <c r="T5" s="32"/>
      <c r="U5" s="32"/>
    </row>
    <row r="6" spans="1:21">
      <c r="A6" s="58"/>
      <c r="B6" s="58"/>
      <c r="C6" s="58"/>
      <c r="D6" s="58"/>
      <c r="E6" s="58"/>
      <c r="F6" s="58"/>
      <c r="G6" s="58"/>
      <c r="H6" s="58"/>
      <c r="J6" s="30" t="s">
        <v>144</v>
      </c>
      <c r="K6" s="39">
        <f>(((K3 ^(1 / 2))-0.75))^2</f>
        <v>2918.4041163742254</v>
      </c>
      <c r="M6" s="4" t="s">
        <v>144</v>
      </c>
      <c r="N6" s="34">
        <f>(((N3 ^(1 / 2))+0.75))^2</f>
        <v>2067.6445393249937</v>
      </c>
    </row>
    <row r="7" spans="1:21">
      <c r="J7" s="30" t="s">
        <v>145</v>
      </c>
      <c r="K7" s="39">
        <f>(((K3 ^(1 / 2))-1))^2</f>
        <v>2891.455488498967</v>
      </c>
      <c r="M7" s="4" t="s">
        <v>145</v>
      </c>
      <c r="N7" s="34">
        <f>(((N3 ^(1 / 2))+1))^2</f>
        <v>2090.4427190999918</v>
      </c>
    </row>
    <row r="8" spans="1:21">
      <c r="J8" s="30" t="s">
        <v>146</v>
      </c>
      <c r="K8" s="39">
        <f>(((K3 ^(1 / 2))-1.25))^2</f>
        <v>2864.6318606237087</v>
      </c>
      <c r="M8" s="4" t="s">
        <v>146</v>
      </c>
      <c r="N8" s="34">
        <f>(((N3 ^(1 / 2))+1.25))^2</f>
        <v>2113.3658988749899</v>
      </c>
    </row>
    <row r="9" spans="1:21">
      <c r="J9" s="30" t="s">
        <v>147</v>
      </c>
      <c r="K9" s="39">
        <f>(((K3 ^(1 / 2))-1.5))^2</f>
        <v>2837.9332327484503</v>
      </c>
      <c r="M9" s="4" t="s">
        <v>147</v>
      </c>
      <c r="N9" s="34">
        <f>(((N3 ^(1 / 2))+1.5))^2</f>
        <v>2136.4140786499875</v>
      </c>
    </row>
    <row r="10" spans="1:21">
      <c r="J10" s="30" t="s">
        <v>148</v>
      </c>
      <c r="K10" s="39">
        <f>(((K3 ^(1 / 2))-1.75))^2</f>
        <v>2811.359604873192</v>
      </c>
      <c r="M10" s="4" t="s">
        <v>148</v>
      </c>
      <c r="N10" s="34">
        <f>(((N3 ^(1 / 2))+1.75))^2</f>
        <v>2159.5872584249855</v>
      </c>
    </row>
    <row r="11" spans="1:21">
      <c r="J11" s="30" t="s">
        <v>149</v>
      </c>
      <c r="K11" s="39">
        <f>(((K3 ^(1 / 2))-2))^2</f>
        <v>2784.9109769979336</v>
      </c>
      <c r="M11" s="4" t="s">
        <v>149</v>
      </c>
      <c r="N11" s="34">
        <f>(((N3 ^(1 / 2))+2))^2</f>
        <v>2182.8854381999836</v>
      </c>
    </row>
    <row r="12" spans="1:21">
      <c r="B12" s="53"/>
      <c r="C12" s="53"/>
      <c r="D12" s="53"/>
      <c r="E12" s="53"/>
      <c r="F12" s="53"/>
      <c r="G12" s="53"/>
      <c r="H12" s="53"/>
      <c r="I12" s="53"/>
    </row>
    <row r="13" spans="1:21">
      <c r="B13" s="40"/>
      <c r="C13" s="40"/>
      <c r="D13" s="40"/>
      <c r="E13" s="40"/>
      <c r="F13" s="40"/>
      <c r="G13" s="40"/>
      <c r="H13" s="40"/>
      <c r="I13" s="40"/>
    </row>
    <row r="14" spans="1:21">
      <c r="J14" s="54" t="s">
        <v>151</v>
      </c>
      <c r="K14" s="54"/>
      <c r="L14" s="54"/>
      <c r="M14" s="54"/>
      <c r="N14" s="54"/>
    </row>
    <row r="15" spans="1:21">
      <c r="E15" s="32"/>
      <c r="F15" s="32"/>
      <c r="G15" s="32"/>
      <c r="H15" s="32"/>
      <c r="I15" s="32"/>
      <c r="J15" s="32"/>
      <c r="K15" s="32"/>
      <c r="L15" s="32"/>
    </row>
    <row r="16" spans="1:21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4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1:14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</row>
    <row r="20" spans="1:14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</row>
    <row r="22" spans="1:14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</row>
    <row r="23" spans="1:14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</row>
  </sheetData>
  <mergeCells count="7">
    <mergeCell ref="J1:N1"/>
    <mergeCell ref="A1:H6"/>
    <mergeCell ref="A16:N23"/>
    <mergeCell ref="B12:I12"/>
    <mergeCell ref="J14:N14"/>
    <mergeCell ref="J2:K2"/>
    <mergeCell ref="M2:N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Aspects</vt:lpstr>
      <vt:lpstr>Astronomical Calendar</vt:lpstr>
      <vt:lpstr>moon phases</vt:lpstr>
      <vt:lpstr>convert price to longitude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Rahimi, Meysam</dc:creator>
  <cp:lastModifiedBy>Legion</cp:lastModifiedBy>
  <dcterms:created xsi:type="dcterms:W3CDTF">2021-11-20T10:53:56Z</dcterms:created>
  <dcterms:modified xsi:type="dcterms:W3CDTF">2022-01-14T19:16:46Z</dcterms:modified>
</cp:coreProperties>
</file>