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F8" i="1" l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7" i="1"/>
  <c r="AG47" i="1" l="1"/>
  <c r="AH47" i="1"/>
  <c r="AI47" i="1"/>
  <c r="AJ47" i="1"/>
  <c r="AC47" i="1"/>
  <c r="AD47" i="1"/>
  <c r="AE47" i="1"/>
  <c r="AF47" i="1"/>
</calcChain>
</file>

<file path=xl/sharedStrings.xml><?xml version="1.0" encoding="utf-8"?>
<sst xmlns="http://schemas.openxmlformats.org/spreadsheetml/2006/main" count="56" uniqueCount="36">
  <si>
    <t xml:space="preserve">دوره منتهی به </t>
  </si>
  <si>
    <t>سود (زیان) خالص</t>
  </si>
  <si>
    <t>درآمدهای عملیاتی</t>
  </si>
  <si>
    <t>بهای تمام ‌شده درآمدهای عملیاتی</t>
  </si>
  <si>
    <t>سود (زیان) ناخالص</t>
  </si>
  <si>
    <t>هزینه‌های فروش، اداری و عمومی</t>
  </si>
  <si>
    <t>سایر درآمدهای عملیاتی</t>
  </si>
  <si>
    <t>سایر هزینه‌های عملیاتی</t>
  </si>
  <si>
    <t>سود (زیان) عملیاتی</t>
  </si>
  <si>
    <t>هزینه‌های مالی</t>
  </si>
  <si>
    <t>سایر درآمدها و هزینه‌های غیرعملیاتی- درآمد سرمایه‌گذاری‌ها</t>
  </si>
  <si>
    <t>سایر درآمدها و هزینه‌های غیرعملیاتی- اقلام متفرقه</t>
  </si>
  <si>
    <t>مالیات بر درآمد</t>
  </si>
  <si>
    <t>سود (زیان) خالص هر سهم– ریال</t>
  </si>
  <si>
    <t>سرمایه</t>
  </si>
  <si>
    <t>فصل اول</t>
  </si>
  <si>
    <t>فصل دوم</t>
  </si>
  <si>
    <t>فصل سوم</t>
  </si>
  <si>
    <t>فصل چهارم</t>
  </si>
  <si>
    <t>1396/09/30</t>
  </si>
  <si>
    <t>درصد سود حاشیه ناخالص</t>
  </si>
  <si>
    <t>1397/03/31</t>
  </si>
  <si>
    <t>1397/06/31</t>
  </si>
  <si>
    <t>1397/09/30</t>
  </si>
  <si>
    <t>1397/12/30</t>
  </si>
  <si>
    <t>1396/12/30</t>
  </si>
  <si>
    <t xml:space="preserve">فصل دوم </t>
  </si>
  <si>
    <t>1396/06/31</t>
  </si>
  <si>
    <t>1396/03/31</t>
  </si>
  <si>
    <t>فصل اول 96</t>
  </si>
  <si>
    <t>۱۳۹۷/۱۲/۲۹</t>
  </si>
  <si>
    <t>۱۳۹۶/۱۲/۲۹</t>
  </si>
  <si>
    <t>۱۳۹۷/۰۶/۳۱</t>
  </si>
  <si>
    <t>۱۳۹۷/۰۹/۳۰</t>
  </si>
  <si>
    <t>۱۳۹۶/۰۹/۳۰</t>
  </si>
  <si>
    <t>۱۳۹۷/۰۳/۳۱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</si>
</sst>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3000401]#,##0"/>
    <numFmt numFmtId="165" formatCode="[$-3000401]0"/>
    <numFmt numFmtId="166" formatCode="[$-3000401]#,##0.0"/>
    <numFmt numFmtId="167" formatCode="0.0"/>
    <numFmt numFmtId="168" formatCode="[$-3000401]#,##0.00"/>
  </numFmts>
  <fonts count="11" x14ac:knownFonts="1">
    <font>
      <sz val="11"/>
      <color theme="1"/>
      <name val="Calibri"/>
      <family val="2"/>
      <scheme val="minor"/>
    </font>
    <font>
      <b/>
      <sz val="8"/>
      <color rgb="FFFFFFFF"/>
      <name val="Tahoma"/>
      <family val="2"/>
    </font>
    <font>
      <sz val="11"/>
      <color theme="1"/>
      <name val="B Titr"/>
      <charset val="178"/>
    </font>
    <font>
      <sz val="9"/>
      <color theme="1"/>
      <name val="B Titr"/>
      <charset val="178"/>
    </font>
    <font>
      <sz val="14"/>
      <color theme="1"/>
      <name val="B Nazanin"/>
      <charset val="178"/>
    </font>
    <font>
      <b/>
      <sz val="14"/>
      <color theme="1"/>
      <name val="B Nazanin"/>
      <charset val="178"/>
    </font>
    <font>
      <sz val="14"/>
      <color rgb="FFFF0000"/>
      <name val="B Nazanin"/>
      <charset val="178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8"/>
      <color rgb="FFFFFFFF"/>
      <name val="B Nazanin"/>
      <charset val="178"/>
    </font>
    <font>
      <sz val="11"/>
      <color theme="1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rgb="FF0197C8"/>
        <bgColor indexed="64"/>
      </patternFill>
    </fill>
    <fill>
      <patternFill patternType="solid">
        <fgColor rgb="FFFEE2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4" fillId="3" borderId="1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Border="1" applyAlignment="1">
      <alignment horizontal="center" wrapText="1"/>
    </xf>
    <xf numFmtId="0" fontId="4" fillId="3" borderId="0" xfId="0" applyFont="1" applyFill="1" applyBorder="1" applyAlignment="1">
      <alignment horizontal="right" wrapText="1"/>
    </xf>
    <xf numFmtId="0" fontId="4" fillId="0" borderId="5" xfId="0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164" fontId="4" fillId="3" borderId="5" xfId="0" applyNumberFormat="1" applyFont="1" applyFill="1" applyBorder="1" applyAlignment="1">
      <alignment horizontal="center" wrapText="1"/>
    </xf>
    <xf numFmtId="165" fontId="4" fillId="0" borderId="5" xfId="0" applyNumberFormat="1" applyFont="1" applyBorder="1" applyAlignment="1">
      <alignment horizontal="center" wrapText="1"/>
    </xf>
    <xf numFmtId="165" fontId="6" fillId="0" borderId="5" xfId="0" applyNumberFormat="1" applyFont="1" applyBorder="1" applyAlignment="1">
      <alignment horizontal="center" wrapText="1"/>
    </xf>
    <xf numFmtId="165" fontId="4" fillId="3" borderId="5" xfId="0" applyNumberFormat="1" applyFont="1" applyFill="1" applyBorder="1" applyAlignment="1">
      <alignment horizontal="center" wrapText="1"/>
    </xf>
    <xf numFmtId="164" fontId="6" fillId="3" borderId="5" xfId="0" applyNumberFormat="1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/>
    <xf numFmtId="0" fontId="4" fillId="8" borderId="2" xfId="0" applyFont="1" applyFill="1" applyBorder="1" applyAlignment="1">
      <alignment horizontal="center" wrapText="1"/>
    </xf>
    <xf numFmtId="0" fontId="10" fillId="8" borderId="2" xfId="0" applyFont="1" applyFill="1" applyBorder="1"/>
    <xf numFmtId="0" fontId="4" fillId="8" borderId="2" xfId="0" applyFont="1" applyFill="1" applyBorder="1"/>
    <xf numFmtId="164" fontId="4" fillId="4" borderId="2" xfId="0" applyNumberFormat="1" applyFont="1" applyFill="1" applyBorder="1" applyAlignment="1" applyProtection="1">
      <alignment horizontal="center" wrapText="1"/>
      <protection hidden="1"/>
    </xf>
    <xf numFmtId="164" fontId="4" fillId="5" borderId="2" xfId="0" applyNumberFormat="1" applyFont="1" applyFill="1" applyBorder="1" applyAlignment="1" applyProtection="1">
      <alignment horizontal="center" wrapText="1"/>
      <protection hidden="1"/>
    </xf>
    <xf numFmtId="164" fontId="4" fillId="6" borderId="2" xfId="0" applyNumberFormat="1" applyFont="1" applyFill="1" applyBorder="1" applyAlignment="1" applyProtection="1">
      <alignment horizontal="center" wrapText="1"/>
      <protection hidden="1"/>
    </xf>
    <xf numFmtId="164" fontId="0" fillId="7" borderId="2" xfId="0" applyNumberFormat="1" applyFill="1" applyBorder="1" applyProtection="1">
      <protection hidden="1"/>
    </xf>
    <xf numFmtId="164" fontId="3" fillId="4" borderId="2" xfId="0" applyNumberFormat="1" applyFont="1" applyFill="1" applyBorder="1" applyProtection="1">
      <protection hidden="1"/>
    </xf>
    <xf numFmtId="164" fontId="2" fillId="5" borderId="2" xfId="0" applyNumberFormat="1" applyFont="1" applyFill="1" applyBorder="1" applyProtection="1">
      <protection hidden="1"/>
    </xf>
    <xf numFmtId="164" fontId="2" fillId="6" borderId="2" xfId="0" applyNumberFormat="1" applyFont="1" applyFill="1" applyBorder="1" applyProtection="1">
      <protection hidden="1"/>
    </xf>
    <xf numFmtId="164" fontId="2" fillId="7" borderId="2" xfId="0" applyNumberFormat="1" applyFont="1" applyFill="1" applyBorder="1" applyProtection="1">
      <protection hidden="1"/>
    </xf>
    <xf numFmtId="2" fontId="4" fillId="4" borderId="0" xfId="0" applyNumberFormat="1" applyFont="1" applyFill="1" applyProtection="1">
      <protection hidden="1"/>
    </xf>
    <xf numFmtId="2" fontId="4" fillId="5" borderId="0" xfId="0" applyNumberFormat="1" applyFont="1" applyFill="1" applyProtection="1">
      <protection hidden="1"/>
    </xf>
    <xf numFmtId="167" fontId="4" fillId="6" borderId="0" xfId="0" applyNumberFormat="1" applyFont="1" applyFill="1" applyProtection="1">
      <protection hidden="1"/>
    </xf>
    <xf numFmtId="168" fontId="0" fillId="7" borderId="4" xfId="0" applyNumberFormat="1" applyFill="1" applyBorder="1" applyProtection="1">
      <protection hidden="1"/>
    </xf>
    <xf numFmtId="166" fontId="3" fillId="4" borderId="4" xfId="0" applyNumberFormat="1" applyFont="1" applyFill="1" applyBorder="1" applyProtection="1">
      <protection hidden="1"/>
    </xf>
    <xf numFmtId="166" fontId="2" fillId="5" borderId="4" xfId="0" applyNumberFormat="1" applyFont="1" applyFill="1" applyBorder="1" applyProtection="1">
      <protection hidden="1"/>
    </xf>
    <xf numFmtId="166" fontId="2" fillId="6" borderId="4" xfId="0" applyNumberFormat="1" applyFont="1" applyFill="1" applyBorder="1" applyProtection="1">
      <protection hidden="1"/>
    </xf>
    <xf numFmtId="166" fontId="2" fillId="7" borderId="4" xfId="0" applyNumberFormat="1" applyFont="1" applyFill="1" applyBorder="1" applyProtection="1">
      <protection hidden="1"/>
    </xf>
    <xf numFmtId="0" fontId="4" fillId="0" borderId="1" xfId="0" applyFont="1" applyBorder="1" applyAlignment="1" applyProtection="1">
      <alignment horizontal="center" wrapText="1"/>
      <protection locked="0"/>
    </xf>
    <xf numFmtId="164" fontId="7" fillId="0" borderId="1" xfId="0" applyNumberFormat="1" applyFont="1" applyBorder="1" applyAlignment="1" applyProtection="1">
      <alignment horizontal="center" wrapText="1"/>
      <protection locked="0"/>
    </xf>
    <xf numFmtId="164" fontId="4" fillId="0" borderId="1" xfId="0" applyNumberFormat="1" applyFont="1" applyBorder="1" applyAlignment="1" applyProtection="1">
      <alignment horizontal="center" wrapText="1"/>
      <protection locked="0"/>
    </xf>
    <xf numFmtId="164" fontId="8" fillId="0" borderId="1" xfId="0" applyNumberFormat="1" applyFont="1" applyBorder="1" applyAlignment="1" applyProtection="1">
      <alignment horizontal="center" wrapText="1"/>
      <protection locked="0"/>
    </xf>
    <xf numFmtId="164" fontId="6" fillId="0" borderId="1" xfId="0" applyNumberFormat="1" applyFont="1" applyBorder="1" applyAlignment="1" applyProtection="1">
      <alignment horizontal="center" wrapText="1"/>
      <protection locked="0"/>
    </xf>
    <xf numFmtId="164" fontId="7" fillId="3" borderId="1" xfId="0" applyNumberFormat="1" applyFont="1" applyFill="1" applyBorder="1" applyAlignment="1" applyProtection="1">
      <alignment horizontal="center" wrapText="1"/>
      <protection locked="0"/>
    </xf>
    <xf numFmtId="164" fontId="4" fillId="3" borderId="1" xfId="0" applyNumberFormat="1" applyFont="1" applyFill="1" applyBorder="1" applyAlignment="1" applyProtection="1">
      <alignment horizontal="center" wrapText="1"/>
      <protection locked="0"/>
    </xf>
    <xf numFmtId="165" fontId="7" fillId="0" borderId="1" xfId="0" applyNumberFormat="1" applyFont="1" applyBorder="1" applyAlignment="1" applyProtection="1">
      <alignment horizontal="center" wrapText="1"/>
      <protection locked="0"/>
    </xf>
    <xf numFmtId="165" fontId="4" fillId="0" borderId="1" xfId="0" applyNumberFormat="1" applyFont="1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165" fontId="7" fillId="3" borderId="1" xfId="0" applyNumberFormat="1" applyFont="1" applyFill="1" applyBorder="1" applyAlignment="1" applyProtection="1">
      <alignment horizontal="center" wrapText="1"/>
      <protection locked="0"/>
    </xf>
    <xf numFmtId="165" fontId="4" fillId="3" borderId="1" xfId="0" applyNumberFormat="1" applyFont="1" applyFill="1" applyBorder="1" applyAlignment="1" applyProtection="1">
      <alignment horizontal="center" wrapText="1"/>
      <protection locked="0"/>
    </xf>
    <xf numFmtId="164" fontId="6" fillId="3" borderId="1" xfId="0" applyNumberFormat="1" applyFont="1" applyFill="1" applyBorder="1" applyAlignment="1" applyProtection="1">
      <alignment horizontal="center" wrapText="1"/>
      <protection locked="0"/>
    </xf>
    <xf numFmtId="0" fontId="1" fillId="2" borderId="0" xfId="0" applyFont="1" applyFill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66"/>
      <color rgb="FFFF33CC"/>
      <color rgb="FF66FFFF"/>
      <color rgb="FF00FF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fa-IR">
                <a:cs typeface="B Titr" pitchFamily="2" charset="-78"/>
              </a:rPr>
              <a:t>مقایسه گزارشات فصلی (</a:t>
            </a:r>
            <a:r>
              <a:rPr lang="fa-IR">
                <a:solidFill>
                  <a:srgbClr val="00B050"/>
                </a:solidFill>
                <a:cs typeface="B Titr" pitchFamily="2" charset="-78"/>
              </a:rPr>
              <a:t>قشهد</a:t>
            </a:r>
            <a:r>
              <a:rPr lang="fa-IR">
                <a:cs typeface="B Titr" pitchFamily="2" charset="-78"/>
              </a:rPr>
              <a:t>) </a:t>
            </a:r>
            <a:endParaRPr lang="en-US">
              <a:cs typeface="B Titr" pitchFamily="2" charset="-78"/>
            </a:endParaRPr>
          </a:p>
        </c:rich>
      </c:tx>
      <c:layout>
        <c:manualLayout>
          <c:xMode val="edge"/>
          <c:yMode val="edge"/>
          <c:x val="1.4201294134836577E-2"/>
          <c:y val="1.12044817927171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672952924330788"/>
          <c:y val="0.11580726503935967"/>
          <c:w val="0.64922682234165163"/>
          <c:h val="0.5474170057794282"/>
        </c:manualLayout>
      </c:layout>
      <c:barChart>
        <c:barDir val="col"/>
        <c:grouping val="clustered"/>
        <c:varyColors val="0"/>
        <c:ser>
          <c:idx val="0"/>
          <c:order val="0"/>
          <c:tx>
            <c:v>درآمد عملیاتی</c:v>
          </c:tx>
          <c:spPr>
            <a:solidFill>
              <a:srgbClr val="0070C0"/>
            </a:solidFill>
            <a:effectLst>
              <a:outerShdw blurRad="40000" dist="23000" dir="5400000" rotWithShape="0">
                <a:srgbClr val="000000">
                  <a:alpha val="18000"/>
                </a:srgbClr>
              </a:outerShdw>
            </a:effectLst>
          </c:spPr>
          <c:invertIfNegative val="0"/>
          <c:cat>
            <c:strRef>
              <c:f>Sheet1!$T$5:$Z$5</c:f>
              <c:strCache>
                <c:ptCount val="6"/>
                <c:pt idx="0">
                  <c:v>۱۳۹۶/۰۹/۳۰</c:v>
                </c:pt>
                <c:pt idx="1">
                  <c:v>۱۳۹۶/۱۲/۲۹</c:v>
                </c:pt>
                <c:pt idx="2">
                  <c:v>۱۳۹۷/۰۳/۳۱</c:v>
                </c:pt>
                <c:pt idx="3">
                  <c:v>۱۳۹۷/۰۶/۳۱</c:v>
                </c:pt>
                <c:pt idx="4">
                  <c:v>۱۳۹۷/۰۹/۳۰</c:v>
                </c:pt>
                <c:pt idx="5">
                  <c:v>۱۳۹۷/۱۲/۲۹</c:v>
                </c:pt>
              </c:strCache>
            </c:strRef>
          </c:cat>
          <c:val>
            <c:numRef>
              <c:f>Sheet1!$AC$7:$AH$7</c:f>
              <c:numCache>
                <c:formatCode>[$-3000401]#,##0</c:formatCode>
                <c:ptCount val="6"/>
                <c:pt idx="0">
                  <c:v>500619</c:v>
                </c:pt>
                <c:pt idx="1">
                  <c:v>567180</c:v>
                </c:pt>
                <c:pt idx="2">
                  <c:v>703386</c:v>
                </c:pt>
                <c:pt idx="3">
                  <c:v>524679</c:v>
                </c:pt>
                <c:pt idx="4">
                  <c:v>1024417</c:v>
                </c:pt>
                <c:pt idx="5">
                  <c:v>951415</c:v>
                </c:pt>
              </c:numCache>
            </c:numRef>
          </c:val>
        </c:ser>
        <c:ser>
          <c:idx val="1"/>
          <c:order val="1"/>
          <c:tx>
            <c:v>بهای تمام شده درآمد عملیاتی</c:v>
          </c:tx>
          <c:spPr>
            <a:solidFill>
              <a:srgbClr val="FF0000"/>
            </a:solidFill>
            <a:ln>
              <a:solidFill>
                <a:srgbClr val="FFC000"/>
              </a:solidFill>
            </a:ln>
            <a:effectLst>
              <a:outerShdw blurRad="40000" dist="23000" dir="5400000" rotWithShape="0">
                <a:srgbClr val="000000">
                  <a:alpha val="12000"/>
                </a:srgbClr>
              </a:outerShdw>
            </a:effectLst>
          </c:spPr>
          <c:invertIfNegative val="0"/>
          <c:cat>
            <c:strRef>
              <c:f>Sheet1!$T$5:$Z$5</c:f>
              <c:strCache>
                <c:ptCount val="6"/>
                <c:pt idx="0">
                  <c:v>۱۳۹۶/۰۹/۳۰</c:v>
                </c:pt>
                <c:pt idx="1">
                  <c:v>۱۳۹۶/۱۲/۲۹</c:v>
                </c:pt>
                <c:pt idx="2">
                  <c:v>۱۳۹۷/۰۳/۳۱</c:v>
                </c:pt>
                <c:pt idx="3">
                  <c:v>۱۳۹۷/۰۶/۳۱</c:v>
                </c:pt>
                <c:pt idx="4">
                  <c:v>۱۳۹۷/۰۹/۳۰</c:v>
                </c:pt>
                <c:pt idx="5">
                  <c:v>۱۳۹۷/۱۲/۲۹</c:v>
                </c:pt>
              </c:strCache>
            </c:strRef>
          </c:cat>
          <c:val>
            <c:numRef>
              <c:f>Sheet1!$AC$8:$AH$8</c:f>
              <c:numCache>
                <c:formatCode>[$-3000401]#,##0</c:formatCode>
                <c:ptCount val="6"/>
                <c:pt idx="0">
                  <c:v>-383177</c:v>
                </c:pt>
                <c:pt idx="1">
                  <c:v>-500141</c:v>
                </c:pt>
                <c:pt idx="2">
                  <c:v>-552976</c:v>
                </c:pt>
                <c:pt idx="3">
                  <c:v>-532512</c:v>
                </c:pt>
                <c:pt idx="4">
                  <c:v>-774276</c:v>
                </c:pt>
                <c:pt idx="5">
                  <c:v>-745217</c:v>
                </c:pt>
              </c:numCache>
            </c:numRef>
          </c:val>
        </c:ser>
        <c:ser>
          <c:idx val="10"/>
          <c:order val="3"/>
          <c:tx>
            <c:v>سایر درآمدهای عملیاتی</c:v>
          </c:tx>
          <c:spPr>
            <a:ln>
              <a:solidFill>
                <a:schemeClr val="bg1"/>
              </a:solidFill>
            </a:ln>
          </c:spPr>
          <c:invertIfNegative val="0"/>
          <c:val>
            <c:numRef>
              <c:f>Sheet1!$AC$11:$AH$11</c:f>
              <c:numCache>
                <c:formatCode>[$-3000401]#,##0</c:formatCode>
                <c:ptCount val="6"/>
                <c:pt idx="0">
                  <c:v>1331</c:v>
                </c:pt>
                <c:pt idx="1">
                  <c:v>743</c:v>
                </c:pt>
                <c:pt idx="2">
                  <c:v>190</c:v>
                </c:pt>
                <c:pt idx="3">
                  <c:v>4464</c:v>
                </c:pt>
                <c:pt idx="4">
                  <c:v>3749</c:v>
                </c:pt>
                <c:pt idx="5">
                  <c:v>678</c:v>
                </c:pt>
              </c:numCache>
            </c:numRef>
          </c:val>
        </c:ser>
        <c:ser>
          <c:idx val="7"/>
          <c:order val="4"/>
          <c:tx>
            <c:v>سایر هزینه های عملیاتی</c:v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Sheet1!$T$5:$Z$5</c:f>
              <c:strCache>
                <c:ptCount val="6"/>
                <c:pt idx="0">
                  <c:v>۱۳۹۶/۰۹/۳۰</c:v>
                </c:pt>
                <c:pt idx="1">
                  <c:v>۱۳۹۶/۱۲/۲۹</c:v>
                </c:pt>
                <c:pt idx="2">
                  <c:v>۱۳۹۷/۰۳/۳۱</c:v>
                </c:pt>
                <c:pt idx="3">
                  <c:v>۱۳۹۷/۰۶/۳۱</c:v>
                </c:pt>
                <c:pt idx="4">
                  <c:v>۱۳۹۷/۰۹/۳۰</c:v>
                </c:pt>
                <c:pt idx="5">
                  <c:v>۱۳۹۷/۱۲/۲۹</c:v>
                </c:pt>
              </c:strCache>
            </c:strRef>
          </c:cat>
          <c:val>
            <c:numRef>
              <c:f>Sheet1!$AC$12:$AH$12</c:f>
              <c:numCache>
                <c:formatCode>[$-3000401]#,##0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5"/>
          <c:tx>
            <c:v>سایر درآمدها و هزینه های غیر عملیاتی-سرمایه گذاری</c:v>
          </c:tx>
          <c:spPr>
            <a:solidFill>
              <a:schemeClr val="tx1">
                <a:lumMod val="85000"/>
                <a:lumOff val="15000"/>
              </a:schemeClr>
            </a:solidFill>
          </c:spPr>
          <c:invertIfNegative val="0"/>
          <c:cat>
            <c:strRef>
              <c:f>Sheet1!$T$5:$Z$5</c:f>
              <c:strCache>
                <c:ptCount val="6"/>
                <c:pt idx="0">
                  <c:v>۱۳۹۶/۰۹/۳۰</c:v>
                </c:pt>
                <c:pt idx="1">
                  <c:v>۱۳۹۶/۱۲/۲۹</c:v>
                </c:pt>
                <c:pt idx="2">
                  <c:v>۱۳۹۷/۰۳/۳۱</c:v>
                </c:pt>
                <c:pt idx="3">
                  <c:v>۱۳۹۷/۰۶/۳۱</c:v>
                </c:pt>
                <c:pt idx="4">
                  <c:v>۱۳۹۷/۰۹/۳۰</c:v>
                </c:pt>
                <c:pt idx="5">
                  <c:v>۱۳۹۷/۱۲/۲۹</c:v>
                </c:pt>
              </c:strCache>
            </c:strRef>
          </c:cat>
          <c:val>
            <c:numRef>
              <c:f>Sheet1!$AC$15:$AH$15</c:f>
              <c:numCache>
                <c:formatCode>[$-3000401]#,##0</c:formatCode>
                <c:ptCount val="6"/>
                <c:pt idx="0">
                  <c:v>2799</c:v>
                </c:pt>
                <c:pt idx="1">
                  <c:v>272</c:v>
                </c:pt>
                <c:pt idx="2">
                  <c:v>233</c:v>
                </c:pt>
                <c:pt idx="3">
                  <c:v>197</c:v>
                </c:pt>
                <c:pt idx="4">
                  <c:v>8126</c:v>
                </c:pt>
                <c:pt idx="5">
                  <c:v>8872</c:v>
                </c:pt>
              </c:numCache>
            </c:numRef>
          </c:val>
        </c:ser>
        <c:ser>
          <c:idx val="5"/>
          <c:order val="6"/>
          <c:tx>
            <c:v>هزینه و درامد غیر عملیاتی- اقلام متفرقه</c:v>
          </c:tx>
          <c:spPr>
            <a:effectLst>
              <a:outerShdw blurRad="40000" dist="23000" dir="5400000" rotWithShape="0">
                <a:srgbClr val="000000">
                  <a:alpha val="16000"/>
                </a:srgbClr>
              </a:outerShdw>
            </a:effectLst>
          </c:spPr>
          <c:invertIfNegative val="0"/>
          <c:cat>
            <c:strRef>
              <c:f>Sheet1!$T$5:$Z$5</c:f>
              <c:strCache>
                <c:ptCount val="6"/>
                <c:pt idx="0">
                  <c:v>۱۳۹۶/۰۹/۳۰</c:v>
                </c:pt>
                <c:pt idx="1">
                  <c:v>۱۳۹۶/۱۲/۲۹</c:v>
                </c:pt>
                <c:pt idx="2">
                  <c:v>۱۳۹۷/۰۳/۳۱</c:v>
                </c:pt>
                <c:pt idx="3">
                  <c:v>۱۳۹۷/۰۶/۳۱</c:v>
                </c:pt>
                <c:pt idx="4">
                  <c:v>۱۳۹۷/۰۹/۳۰</c:v>
                </c:pt>
                <c:pt idx="5">
                  <c:v>۱۳۹۷/۱۲/۲۹</c:v>
                </c:pt>
              </c:strCache>
            </c:strRef>
          </c:cat>
          <c:val>
            <c:numRef>
              <c:f>Sheet1!$AC$16:$AH$16</c:f>
              <c:numCache>
                <c:formatCode>[$-3000401]#,##0</c:formatCode>
                <c:ptCount val="6"/>
                <c:pt idx="0">
                  <c:v>138</c:v>
                </c:pt>
                <c:pt idx="1">
                  <c:v>623</c:v>
                </c:pt>
                <c:pt idx="2">
                  <c:v>58</c:v>
                </c:pt>
                <c:pt idx="3">
                  <c:v>1663</c:v>
                </c:pt>
                <c:pt idx="4">
                  <c:v>199</c:v>
                </c:pt>
                <c:pt idx="5">
                  <c:v>170</c:v>
                </c:pt>
              </c:numCache>
            </c:numRef>
          </c:val>
        </c:ser>
        <c:ser>
          <c:idx val="6"/>
          <c:order val="7"/>
          <c:tx>
            <c:v>هزینه مالی</c:v>
          </c:tx>
          <c:spPr>
            <a:solidFill>
              <a:srgbClr val="66FFFF"/>
            </a:solidFill>
          </c:spPr>
          <c:invertIfNegative val="0"/>
          <c:cat>
            <c:strRef>
              <c:f>Sheet1!$T$5:$Z$5</c:f>
              <c:strCache>
                <c:ptCount val="6"/>
                <c:pt idx="0">
                  <c:v>۱۳۹۶/۰۹/۳۰</c:v>
                </c:pt>
                <c:pt idx="1">
                  <c:v>۱۳۹۶/۱۲/۲۹</c:v>
                </c:pt>
                <c:pt idx="2">
                  <c:v>۱۳۹۷/۰۳/۳۱</c:v>
                </c:pt>
                <c:pt idx="3">
                  <c:v>۱۳۹۷/۰۶/۳۱</c:v>
                </c:pt>
                <c:pt idx="4">
                  <c:v>۱۳۹۷/۰۹/۳۰</c:v>
                </c:pt>
                <c:pt idx="5">
                  <c:v>۱۳۹۷/۱۲/۲۹</c:v>
                </c:pt>
              </c:strCache>
            </c:strRef>
          </c:cat>
          <c:val>
            <c:numRef>
              <c:f>Sheet1!$AC$14:$AH$14</c:f>
              <c:numCache>
                <c:formatCode>[$-3000401]#,##0</c:formatCode>
                <c:ptCount val="6"/>
                <c:pt idx="0">
                  <c:v>-6398</c:v>
                </c:pt>
                <c:pt idx="1">
                  <c:v>-6550</c:v>
                </c:pt>
                <c:pt idx="2">
                  <c:v>-9126</c:v>
                </c:pt>
                <c:pt idx="3">
                  <c:v>-9101</c:v>
                </c:pt>
                <c:pt idx="4">
                  <c:v>-8443</c:v>
                </c:pt>
                <c:pt idx="5">
                  <c:v>-1960</c:v>
                </c:pt>
              </c:numCache>
            </c:numRef>
          </c:val>
        </c:ser>
        <c:ser>
          <c:idx val="8"/>
          <c:order val="8"/>
          <c:tx>
            <c:v>مالیات</c:v>
          </c:tx>
          <c:spPr>
            <a:solidFill>
              <a:srgbClr val="FFFF00"/>
            </a:solidFill>
            <a:effectLst>
              <a:outerShdw blurRad="40000" dist="23000" dir="5400000" rotWithShape="0">
                <a:srgbClr val="000000">
                  <a:alpha val="8000"/>
                </a:srgbClr>
              </a:outerShdw>
            </a:effectLst>
          </c:spPr>
          <c:invertIfNegative val="0"/>
          <c:cat>
            <c:strRef>
              <c:f>Sheet1!$T$5:$Z$5</c:f>
              <c:strCache>
                <c:ptCount val="6"/>
                <c:pt idx="0">
                  <c:v>۱۳۹۶/۰۹/۳۰</c:v>
                </c:pt>
                <c:pt idx="1">
                  <c:v>۱۳۹۶/۱۲/۲۹</c:v>
                </c:pt>
                <c:pt idx="2">
                  <c:v>۱۳۹۷/۰۳/۳۱</c:v>
                </c:pt>
                <c:pt idx="3">
                  <c:v>۱۳۹۷/۰۶/۳۱</c:v>
                </c:pt>
                <c:pt idx="4">
                  <c:v>۱۳۹۷/۰۹/۳۰</c:v>
                </c:pt>
                <c:pt idx="5">
                  <c:v>۱۳۹۷/۱۲/۲۹</c:v>
                </c:pt>
              </c:strCache>
            </c:strRef>
          </c:cat>
          <c:val>
            <c:numRef>
              <c:f>Sheet1!$AC$18:$AH$18</c:f>
              <c:numCache>
                <c:formatCode>[$-3000401]#,##0</c:formatCode>
                <c:ptCount val="6"/>
                <c:pt idx="0">
                  <c:v>-22979</c:v>
                </c:pt>
                <c:pt idx="1">
                  <c:v>-10997</c:v>
                </c:pt>
                <c:pt idx="2">
                  <c:v>-29662</c:v>
                </c:pt>
                <c:pt idx="3">
                  <c:v>54210</c:v>
                </c:pt>
                <c:pt idx="4">
                  <c:v>-50413</c:v>
                </c:pt>
                <c:pt idx="5">
                  <c:v>-21876</c:v>
                </c:pt>
              </c:numCache>
            </c:numRef>
          </c:val>
        </c:ser>
        <c:ser>
          <c:idx val="3"/>
          <c:order val="9"/>
          <c:tx>
            <c:v>سود و زیان خالص</c:v>
          </c:tx>
          <c:spPr>
            <a:solidFill>
              <a:srgbClr val="00B050"/>
            </a:solidFill>
            <a:effectLst>
              <a:outerShdw blurRad="40000" dist="23000" dir="5400000" rotWithShape="0">
                <a:srgbClr val="000000">
                  <a:alpha val="25000"/>
                </a:srgbClr>
              </a:outerShdw>
            </a:effectLst>
          </c:spPr>
          <c:invertIfNegative val="0"/>
          <c:cat>
            <c:strRef>
              <c:f>Sheet1!$T$5:$Z$5</c:f>
              <c:strCache>
                <c:ptCount val="6"/>
                <c:pt idx="0">
                  <c:v>۱۳۹۶/۰۹/۳۰</c:v>
                </c:pt>
                <c:pt idx="1">
                  <c:v>۱۳۹۶/۱۲/۲۹</c:v>
                </c:pt>
                <c:pt idx="2">
                  <c:v>۱۳۹۷/۰۳/۳۱</c:v>
                </c:pt>
                <c:pt idx="3">
                  <c:v>۱۳۹۷/۰۶/۳۱</c:v>
                </c:pt>
                <c:pt idx="4">
                  <c:v>۱۳۹۷/۰۹/۳۰</c:v>
                </c:pt>
                <c:pt idx="5">
                  <c:v>۱۳۹۷/۱۲/۲۹</c:v>
                </c:pt>
              </c:strCache>
            </c:strRef>
          </c:cat>
          <c:val>
            <c:numRef>
              <c:f>Sheet1!$AC$21:$AH$21</c:f>
              <c:numCache>
                <c:formatCode>[$-3000401]#,##0</c:formatCode>
                <c:ptCount val="6"/>
                <c:pt idx="0">
                  <c:v>83099</c:v>
                </c:pt>
                <c:pt idx="1">
                  <c:v>38797</c:v>
                </c:pt>
                <c:pt idx="2">
                  <c:v>102448</c:v>
                </c:pt>
                <c:pt idx="3">
                  <c:v>31354</c:v>
                </c:pt>
                <c:pt idx="4">
                  <c:v>189333</c:v>
                </c:pt>
                <c:pt idx="5">
                  <c:v>175527</c:v>
                </c:pt>
              </c:numCache>
            </c:numRef>
          </c:val>
        </c:ser>
        <c:ser>
          <c:idx val="9"/>
          <c:order val="10"/>
          <c:tx>
            <c:v>سود هرسهم</c:v>
          </c:tx>
          <c:spPr>
            <a:solidFill>
              <a:srgbClr val="FF33CC"/>
            </a:solidFill>
            <a:ln>
              <a:solidFill>
                <a:schemeClr val="accent3"/>
              </a:solidFill>
            </a:ln>
          </c:spPr>
          <c:invertIfNegative val="0"/>
          <c:cat>
            <c:strRef>
              <c:f>Sheet1!$T$5:$Z$5</c:f>
              <c:strCache>
                <c:ptCount val="6"/>
                <c:pt idx="0">
                  <c:v>۱۳۹۶/۰۹/۳۰</c:v>
                </c:pt>
                <c:pt idx="1">
                  <c:v>۱۳۹۶/۱۲/۲۹</c:v>
                </c:pt>
                <c:pt idx="2">
                  <c:v>۱۳۹۷/۰۳/۳۱</c:v>
                </c:pt>
                <c:pt idx="3">
                  <c:v>۱۳۹۷/۰۶/۳۱</c:v>
                </c:pt>
                <c:pt idx="4">
                  <c:v>۱۳۹۷/۰۹/۳۰</c:v>
                </c:pt>
                <c:pt idx="5">
                  <c:v>۱۳۹۷/۱۲/۲۹</c:v>
                </c:pt>
              </c:strCache>
            </c:strRef>
          </c:cat>
          <c:val>
            <c:numRef>
              <c:f>Sheet1!$AC$45:$AH$45</c:f>
              <c:numCache>
                <c:formatCode>[$-3000401]#,##0</c:formatCode>
                <c:ptCount val="6"/>
                <c:pt idx="0">
                  <c:v>413</c:v>
                </c:pt>
                <c:pt idx="1">
                  <c:v>193</c:v>
                </c:pt>
                <c:pt idx="2">
                  <c:v>508</c:v>
                </c:pt>
                <c:pt idx="3">
                  <c:v>156</c:v>
                </c:pt>
                <c:pt idx="4">
                  <c:v>941</c:v>
                </c:pt>
                <c:pt idx="5">
                  <c:v>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1"/>
        <c:overlap val="3"/>
        <c:axId val="272121008"/>
        <c:axId val="272121392"/>
      </c:barChart>
      <c:lineChart>
        <c:grouping val="stacked"/>
        <c:varyColors val="0"/>
        <c:ser>
          <c:idx val="2"/>
          <c:order val="2"/>
          <c:tx>
            <c:v>درصد حاشیه سود ناخالص</c:v>
          </c:tx>
          <c:spPr>
            <a:ln w="19050">
              <a:solidFill>
                <a:srgbClr val="92D050"/>
              </a:solidFill>
            </a:ln>
          </c:spP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Sheet1!$T$5:$Z$5</c:f>
              <c:strCache>
                <c:ptCount val="6"/>
                <c:pt idx="0">
                  <c:v>۱۳۹۶/۰۹/۳۰</c:v>
                </c:pt>
                <c:pt idx="1">
                  <c:v>۱۳۹۶/۱۲/۲۹</c:v>
                </c:pt>
                <c:pt idx="2">
                  <c:v>۱۳۹۷/۰۳/۳۱</c:v>
                </c:pt>
                <c:pt idx="3">
                  <c:v>۱۳۹۷/۰۶/۳۱</c:v>
                </c:pt>
                <c:pt idx="4">
                  <c:v>۱۳۹۷/۰۹/۳۰</c:v>
                </c:pt>
                <c:pt idx="5">
                  <c:v>۱۳۹۷/۱۲/۲۹</c:v>
                </c:pt>
              </c:strCache>
            </c:strRef>
          </c:cat>
          <c:val>
            <c:numRef>
              <c:f>Sheet1!$AC$47:$AH$47</c:f>
              <c:numCache>
                <c:formatCode>0.00</c:formatCode>
                <c:ptCount val="6"/>
                <c:pt idx="0">
                  <c:v>23.459357315643235</c:v>
                </c:pt>
                <c:pt idx="1">
                  <c:v>11.819704502979654</c:v>
                </c:pt>
                <c:pt idx="2" formatCode="0.0">
                  <c:v>21.383706812475655</c:v>
                </c:pt>
                <c:pt idx="3" formatCode="[$-3000401]#,##0.00">
                  <c:v>-1.4929128095464084</c:v>
                </c:pt>
                <c:pt idx="4" formatCode="[$-3000401]#,##0.0">
                  <c:v>24.41788841848583</c:v>
                </c:pt>
                <c:pt idx="5" formatCode="[$-3000401]#,##0.0">
                  <c:v>21.672771608604027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754600"/>
        <c:axId val="271754216"/>
      </c:lineChart>
      <c:catAx>
        <c:axId val="27212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272121392"/>
        <c:crossesAt val="0"/>
        <c:auto val="1"/>
        <c:lblAlgn val="ctr"/>
        <c:lblOffset val="100"/>
        <c:noMultiLvlLbl val="0"/>
      </c:catAx>
      <c:valAx>
        <c:axId val="272121392"/>
        <c:scaling>
          <c:orientation val="minMax"/>
        </c:scaling>
        <c:delete val="0"/>
        <c:axPos val="l"/>
        <c:majorGridlines/>
        <c:numFmt formatCode="#,##0.00" sourceLinked="0"/>
        <c:majorTickMark val="none"/>
        <c:minorTickMark val="none"/>
        <c:tickLblPos val="nextTo"/>
        <c:txPr>
          <a:bodyPr/>
          <a:lstStyle/>
          <a:p>
            <a:pPr>
              <a:defRPr lang="en-US" baseline="0">
                <a:solidFill>
                  <a:schemeClr val="bg1"/>
                </a:solidFill>
              </a:defRPr>
            </a:pPr>
            <a:endParaRPr lang="en-US"/>
          </a:p>
        </c:txPr>
        <c:crossAx val="272121008"/>
        <c:crosses val="autoZero"/>
        <c:crossBetween val="between"/>
      </c:valAx>
      <c:valAx>
        <c:axId val="271754216"/>
        <c:scaling>
          <c:orientation val="minMax"/>
          <c:max val="60"/>
          <c:min val="-50"/>
        </c:scaling>
        <c:delete val="0"/>
        <c:axPos val="l"/>
        <c:numFmt formatCode="0.00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lang="en-US" baseline="0">
                <a:solidFill>
                  <a:schemeClr val="bg1"/>
                </a:solidFill>
              </a:defRPr>
            </a:pPr>
            <a:endParaRPr lang="en-US"/>
          </a:p>
        </c:txPr>
        <c:crossAx val="271754600"/>
        <c:crosses val="autoZero"/>
        <c:crossBetween val="between"/>
      </c:valAx>
      <c:catAx>
        <c:axId val="271754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1754216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lang="en-US" baseline="0">
                <a:cs typeface="B Nazanin" panose="00000400000000000000" pitchFamily="2" charset="-78"/>
              </a:defRPr>
            </a:pPr>
            <a:endParaRPr lang="en-US"/>
          </a:p>
        </c:txPr>
      </c:dTable>
      <c:spPr>
        <a:ln>
          <a:solidFill>
            <a:schemeClr val="tx1"/>
          </a:solidFill>
        </a:ln>
      </c:spPr>
    </c:plotArea>
    <c:plotVisOnly val="1"/>
    <c:dispBlanksAs val="zero"/>
    <c:showDLblsOverMax val="0"/>
  </c:chart>
  <c:txPr>
    <a:bodyPr/>
    <a:lstStyle/>
    <a:p>
      <a:pPr>
        <a:defRPr sz="1200" baseline="0">
          <a:cs typeface="2  Elm" pitchFamily="2" charset="-78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995057660626045E-2"/>
          <c:y val="0.1941734203882225"/>
          <c:w val="0.97100494233937462"/>
          <c:h val="0.6761166002515222"/>
        </c:manualLayout>
      </c:layout>
      <c:barChart>
        <c:barDir val="col"/>
        <c:grouping val="clustered"/>
        <c:varyColors val="0"/>
        <c:ser>
          <c:idx val="0"/>
          <c:order val="0"/>
          <c:tx>
            <c:v>سود هر سهم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dPt>
            <c:idx val="0"/>
            <c:invertIfNegative val="1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فصل اول</c:v>
              </c:pt>
              <c:pt idx="1">
                <c:v>فصل دوم</c:v>
              </c:pt>
              <c:pt idx="2">
                <c:v>فصل سوم</c:v>
              </c:pt>
            </c:strLit>
          </c:cat>
          <c:val>
            <c:numRef>
              <c:f>Sheet1!$AG$45:$AI$45</c:f>
              <c:numCache>
                <c:formatCode>[$-3000401]#,##0</c:formatCode>
                <c:ptCount val="3"/>
                <c:pt idx="0">
                  <c:v>941</c:v>
                </c:pt>
                <c:pt idx="1">
                  <c:v>871</c:v>
                </c:pt>
                <c:pt idx="2">
                  <c:v>-1812</c:v>
                </c:pt>
              </c:numCache>
            </c:numRef>
          </c:val>
        </c:ser>
        <c:ser>
          <c:idx val="1"/>
          <c:order val="1"/>
          <c:tx>
            <c:v>درصد حاشیه سود ناخالص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فصل اول</c:v>
              </c:pt>
              <c:pt idx="1">
                <c:v>فصل دوم</c:v>
              </c:pt>
              <c:pt idx="2">
                <c:v>فصل سوم</c:v>
              </c:pt>
            </c:strLit>
          </c:cat>
          <c:val>
            <c:numRef>
              <c:f>Sheet1!$AG$47:$AI$47</c:f>
              <c:numCache>
                <c:formatCode>[$-3000401]#,##0.0</c:formatCode>
                <c:ptCount val="3"/>
                <c:pt idx="0">
                  <c:v>24.41788841848583</c:v>
                </c:pt>
                <c:pt idx="1">
                  <c:v>21.672771608604027</c:v>
                </c:pt>
                <c:pt idx="2">
                  <c:v>23.096042578518823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71847776"/>
        <c:axId val="271848160"/>
      </c:barChart>
      <c:catAx>
        <c:axId val="271847776"/>
        <c:scaling>
          <c:orientation val="maxMin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271848160"/>
        <c:crosses val="autoZero"/>
        <c:auto val="1"/>
        <c:lblAlgn val="ctr"/>
        <c:lblOffset val="100"/>
        <c:noMultiLvlLbl val="0"/>
      </c:catAx>
      <c:valAx>
        <c:axId val="271848160"/>
        <c:scaling>
          <c:orientation val="minMax"/>
        </c:scaling>
        <c:delete val="1"/>
        <c:axPos val="r"/>
        <c:numFmt formatCode="[$-3000401]#,##0" sourceLinked="1"/>
        <c:majorTickMark val="none"/>
        <c:minorTickMark val="none"/>
        <c:tickLblPos val="nextTo"/>
        <c:crossAx val="271847776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23808</xdr:colOff>
      <xdr:row>3</xdr:row>
      <xdr:rowOff>136070</xdr:rowOff>
    </xdr:from>
    <xdr:to>
      <xdr:col>56</xdr:col>
      <xdr:colOff>228062</xdr:colOff>
      <xdr:row>19</xdr:row>
      <xdr:rowOff>241479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170656</xdr:colOff>
      <xdr:row>37</xdr:row>
      <xdr:rowOff>45359</xdr:rowOff>
    </xdr:from>
    <xdr:to>
      <xdr:col>52</xdr:col>
      <xdr:colOff>138906</xdr:colOff>
      <xdr:row>45</xdr:row>
      <xdr:rowOff>282348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0.08847</cdr:y>
    </cdr:from>
    <cdr:to>
      <cdr:x>0.21068</cdr:x>
      <cdr:y>0.21032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92391"/>
          <a:ext cx="2459584" cy="6781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/>
        <a:p xmlns:a="http://schemas.openxmlformats.org/drawingml/2006/main">
          <a:pPr lvl="1"/>
          <a:r>
            <a:rPr lang="fa-IR" sz="1100">
              <a:cs typeface="B Titr" pitchFamily="2" charset="-78"/>
            </a:rPr>
            <a:t> 6ماهه منتهی به</a:t>
          </a:r>
          <a:r>
            <a:rPr lang="fa-IR" sz="1100" baseline="0">
              <a:cs typeface="B Titr" pitchFamily="2" charset="-78"/>
            </a:rPr>
            <a:t>   1397/12/30 </a:t>
          </a:r>
          <a:endParaRPr lang="fa-IR" sz="1100">
            <a:cs typeface="B Titr" pitchFamily="2" charset="-78"/>
          </a:endParaRPr>
        </a:p>
      </cdr:txBody>
    </cdr:sp>
  </cdr:relSizeAnchor>
  <cdr:relSizeAnchor xmlns:cdr="http://schemas.openxmlformats.org/drawingml/2006/chartDrawing">
    <cdr:from>
      <cdr:x>0.05659</cdr:x>
      <cdr:y>0.16623</cdr:y>
    </cdr:from>
    <cdr:to>
      <cdr:x>0.18735</cdr:x>
      <cdr:y>0.21558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47690" y="870857"/>
          <a:ext cx="1265464" cy="2585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/>
        <a:p xmlns:a="http://schemas.openxmlformats.org/drawingml/2006/main">
          <a:endParaRPr lang="fa-IR" sz="1100"/>
        </a:p>
      </cdr:txBody>
    </cdr:sp>
  </cdr:relSizeAnchor>
  <cdr:relSizeAnchor xmlns:cdr="http://schemas.openxmlformats.org/drawingml/2006/chartDrawing">
    <cdr:from>
      <cdr:x>0.06643</cdr:x>
      <cdr:y>0.16364</cdr:y>
    </cdr:from>
    <cdr:to>
      <cdr:x>0.2</cdr:x>
      <cdr:y>0.23117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42940" y="857250"/>
          <a:ext cx="1292678" cy="353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/>
        <a:p xmlns:a="http://schemas.openxmlformats.org/drawingml/2006/main">
          <a:r>
            <a:rPr lang="fa-IR" sz="1600">
              <a:cs typeface="B Titr" pitchFamily="2" charset="-78"/>
            </a:rPr>
            <a:t>یوسفی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S1:AJ51"/>
  <sheetViews>
    <sheetView tabSelected="1" topLeftCell="AI2" zoomScale="71" zoomScaleNormal="71" workbookViewId="0">
      <selection activeCell="Y45" sqref="Y45"/>
    </sheetView>
  </sheetViews>
  <sheetFormatPr defaultRowHeight="18" x14ac:dyDescent="0.45"/>
  <cols>
    <col min="14" max="16" width="9" customWidth="1"/>
    <col min="17" max="18" width="8.5703125" customWidth="1"/>
    <col min="19" max="19" width="40.28515625" customWidth="1"/>
    <col min="20" max="20" width="17.7109375" customWidth="1"/>
    <col min="21" max="21" width="19" customWidth="1"/>
    <col min="22" max="22" width="17.7109375" customWidth="1"/>
    <col min="23" max="23" width="18.28515625" customWidth="1"/>
    <col min="24" max="24" width="14.7109375" customWidth="1"/>
    <col min="25" max="25" width="15.5703125" customWidth="1"/>
    <col min="26" max="26" width="13.28515625" customWidth="1"/>
    <col min="27" max="27" width="12.28515625" customWidth="1"/>
    <col min="28" max="28" width="12.28515625" style="19" customWidth="1"/>
    <col min="29" max="29" width="22.28515625" customWidth="1"/>
    <col min="30" max="30" width="22.7109375" customWidth="1"/>
    <col min="31" max="31" width="22.28515625" customWidth="1"/>
    <col min="32" max="32" width="23.85546875" customWidth="1"/>
    <col min="33" max="33" width="20.42578125" customWidth="1"/>
    <col min="34" max="34" width="18.140625" customWidth="1"/>
    <col min="35" max="35" width="17.140625" customWidth="1"/>
    <col min="36" max="36" width="19" customWidth="1"/>
  </cols>
  <sheetData>
    <row r="1" spans="19:36" ht="15" x14ac:dyDescent="0.25">
      <c r="S1" s="52"/>
      <c r="T1" s="2" t="s">
        <v>15</v>
      </c>
      <c r="U1" s="2" t="s">
        <v>26</v>
      </c>
      <c r="V1" s="2" t="s">
        <v>17</v>
      </c>
      <c r="W1" s="2" t="s">
        <v>18</v>
      </c>
      <c r="X1" s="2" t="s">
        <v>15</v>
      </c>
      <c r="Y1" s="2" t="s">
        <v>16</v>
      </c>
      <c r="Z1" s="2" t="s">
        <v>17</v>
      </c>
      <c r="AA1" s="2" t="s">
        <v>18</v>
      </c>
      <c r="AB1" s="18"/>
      <c r="AC1" s="2" t="s">
        <v>29</v>
      </c>
      <c r="AD1" s="2" t="s">
        <v>26</v>
      </c>
      <c r="AE1" s="2" t="s">
        <v>17</v>
      </c>
      <c r="AF1" s="2" t="s">
        <v>18</v>
      </c>
      <c r="AG1" s="2" t="s">
        <v>15</v>
      </c>
      <c r="AH1" s="2" t="s">
        <v>16</v>
      </c>
      <c r="AI1" s="2" t="s">
        <v>17</v>
      </c>
      <c r="AJ1" s="2" t="s">
        <v>18</v>
      </c>
    </row>
    <row r="2" spans="19:36" ht="15" x14ac:dyDescent="0.25">
      <c r="S2" s="52"/>
      <c r="T2" s="2" t="s">
        <v>28</v>
      </c>
      <c r="U2" s="2" t="s">
        <v>27</v>
      </c>
      <c r="V2" s="2" t="s">
        <v>19</v>
      </c>
      <c r="W2" s="2" t="s">
        <v>25</v>
      </c>
      <c r="X2" s="2" t="s">
        <v>21</v>
      </c>
      <c r="Y2" s="2" t="s">
        <v>22</v>
      </c>
      <c r="Z2" s="2" t="s">
        <v>23</v>
      </c>
      <c r="AA2" s="2" t="s">
        <v>24</v>
      </c>
      <c r="AB2" s="2"/>
      <c r="AC2" s="2" t="s">
        <v>28</v>
      </c>
      <c r="AD2" s="2" t="s">
        <v>27</v>
      </c>
      <c r="AE2" s="2" t="s">
        <v>19</v>
      </c>
      <c r="AF2" s="2" t="s">
        <v>25</v>
      </c>
      <c r="AG2" s="2" t="s">
        <v>21</v>
      </c>
      <c r="AH2" s="2" t="s">
        <v>22</v>
      </c>
      <c r="AI2" s="2" t="s">
        <v>23</v>
      </c>
      <c r="AJ2" s="2" t="s">
        <v>24</v>
      </c>
    </row>
    <row r="3" spans="19:36" ht="15" x14ac:dyDescent="0.25">
      <c r="S3" s="52"/>
      <c r="T3" s="1"/>
      <c r="U3" s="1"/>
      <c r="V3" s="1"/>
      <c r="W3" s="1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9:36" ht="15" x14ac:dyDescent="0.25">
      <c r="S4" s="52"/>
      <c r="T4" s="1"/>
      <c r="U4" s="1"/>
      <c r="V4" s="1"/>
      <c r="W4" s="1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9:36" ht="22.5" x14ac:dyDescent="0.55000000000000004">
      <c r="S5" s="3" t="s">
        <v>0</v>
      </c>
      <c r="T5" s="48" t="s">
        <v>34</v>
      </c>
      <c r="U5" s="48" t="s">
        <v>31</v>
      </c>
      <c r="V5" s="48" t="s">
        <v>35</v>
      </c>
      <c r="W5" s="48" t="s">
        <v>32</v>
      </c>
      <c r="X5" s="48" t="s">
        <v>33</v>
      </c>
      <c r="Y5" s="48" t="s">
        <v>30</v>
      </c>
      <c r="Z5" s="39"/>
      <c r="AA5" s="10"/>
      <c r="AB5" s="20"/>
      <c r="AC5" s="8"/>
      <c r="AD5" s="8"/>
      <c r="AE5" s="8"/>
    </row>
    <row r="6" spans="19:36" ht="24" x14ac:dyDescent="0.6">
      <c r="S6" s="4" t="s">
        <v>1</v>
      </c>
      <c r="T6" s="48"/>
      <c r="U6" s="48"/>
      <c r="V6" s="48"/>
      <c r="W6" s="48"/>
      <c r="X6" s="48"/>
      <c r="Y6" s="48"/>
      <c r="Z6" s="39"/>
      <c r="AA6" s="10"/>
      <c r="AB6" s="20"/>
      <c r="AC6" s="8"/>
      <c r="AD6" s="8"/>
      <c r="AE6" s="8"/>
    </row>
    <row r="7" spans="19:36" ht="23.25" x14ac:dyDescent="0.6">
      <c r="S7" s="3" t="s">
        <v>2</v>
      </c>
      <c r="T7" s="40">
        <v>500619</v>
      </c>
      <c r="U7" s="40">
        <v>1067799</v>
      </c>
      <c r="V7" s="40">
        <v>1771185</v>
      </c>
      <c r="W7" s="40">
        <v>2295864</v>
      </c>
      <c r="X7" s="40">
        <v>1024417</v>
      </c>
      <c r="Y7" s="40">
        <v>1975832</v>
      </c>
      <c r="Z7" s="41"/>
      <c r="AA7" s="11"/>
      <c r="AB7" s="21"/>
      <c r="AC7" s="23">
        <f t="shared" ref="AC7:AC46" si="0">T7</f>
        <v>500619</v>
      </c>
      <c r="AD7" s="24">
        <f>U7-T7</f>
        <v>567180</v>
      </c>
      <c r="AE7" s="25">
        <f>V7-U7</f>
        <v>703386</v>
      </c>
      <c r="AF7" s="26">
        <f>W7-V7</f>
        <v>524679</v>
      </c>
      <c r="AG7" s="27">
        <f>X7</f>
        <v>1024417</v>
      </c>
      <c r="AH7" s="28">
        <f>Y7-X7</f>
        <v>951415</v>
      </c>
      <c r="AI7" s="29">
        <f>Z7-Y7</f>
        <v>-1975832</v>
      </c>
      <c r="AJ7" s="30">
        <f>AA7-Z7</f>
        <v>0</v>
      </c>
    </row>
    <row r="8" spans="19:36" ht="23.25" x14ac:dyDescent="0.6">
      <c r="S8" s="3" t="s">
        <v>3</v>
      </c>
      <c r="T8" s="42">
        <v>-383177</v>
      </c>
      <c r="U8" s="42">
        <v>-883318</v>
      </c>
      <c r="V8" s="42">
        <v>-1436294</v>
      </c>
      <c r="W8" s="42">
        <v>-1968806</v>
      </c>
      <c r="X8" s="42">
        <v>-774276</v>
      </c>
      <c r="Y8" s="42">
        <v>-1519493</v>
      </c>
      <c r="Z8" s="43"/>
      <c r="AA8" s="12"/>
      <c r="AB8" s="21"/>
      <c r="AC8" s="23">
        <f t="shared" si="0"/>
        <v>-383177</v>
      </c>
      <c r="AD8" s="24">
        <f t="shared" ref="AD8:AD46" si="1">U8-T8</f>
        <v>-500141</v>
      </c>
      <c r="AE8" s="25">
        <f t="shared" ref="AE8:AE46" si="2">V8-U8</f>
        <v>-552976</v>
      </c>
      <c r="AF8" s="26">
        <f t="shared" ref="AF8:AF46" si="3">W8-V8</f>
        <v>-532512</v>
      </c>
      <c r="AG8" s="27">
        <f t="shared" ref="AG8:AG46" si="4">X8</f>
        <v>-774276</v>
      </c>
      <c r="AH8" s="28">
        <f t="shared" ref="AH8:AH46" si="5">Y8-X8</f>
        <v>-745217</v>
      </c>
      <c r="AI8" s="29">
        <f t="shared" ref="AI8:AI46" si="6">Z8-Y8</f>
        <v>1519493</v>
      </c>
      <c r="AJ8" s="30">
        <f t="shared" ref="AJ8:AJ46" si="7">AA8-Z8</f>
        <v>0</v>
      </c>
    </row>
    <row r="9" spans="19:36" ht="23.25" x14ac:dyDescent="0.6">
      <c r="S9" s="5" t="s">
        <v>4</v>
      </c>
      <c r="T9" s="44">
        <v>117442</v>
      </c>
      <c r="U9" s="44">
        <v>184481</v>
      </c>
      <c r="V9" s="44">
        <v>334891</v>
      </c>
      <c r="W9" s="44">
        <v>327058</v>
      </c>
      <c r="X9" s="44">
        <v>250141</v>
      </c>
      <c r="Y9" s="44">
        <v>456339</v>
      </c>
      <c r="Z9" s="45"/>
      <c r="AA9" s="13"/>
      <c r="AB9" s="21"/>
      <c r="AC9" s="23">
        <f t="shared" si="0"/>
        <v>117442</v>
      </c>
      <c r="AD9" s="24">
        <f t="shared" si="1"/>
        <v>67039</v>
      </c>
      <c r="AE9" s="25">
        <f t="shared" si="2"/>
        <v>150410</v>
      </c>
      <c r="AF9" s="26">
        <f t="shared" si="3"/>
        <v>-7833</v>
      </c>
      <c r="AG9" s="27">
        <f t="shared" si="4"/>
        <v>250141</v>
      </c>
      <c r="AH9" s="28">
        <f t="shared" si="5"/>
        <v>206198</v>
      </c>
      <c r="AI9" s="29">
        <f t="shared" si="6"/>
        <v>-456339</v>
      </c>
      <c r="AJ9" s="30">
        <f t="shared" si="7"/>
        <v>0</v>
      </c>
    </row>
    <row r="10" spans="19:36" ht="23.25" x14ac:dyDescent="0.6">
      <c r="S10" s="3" t="s">
        <v>5</v>
      </c>
      <c r="T10" s="42">
        <v>-9234</v>
      </c>
      <c r="U10" s="42">
        <v>-21567</v>
      </c>
      <c r="V10" s="42">
        <v>-31222</v>
      </c>
      <c r="W10" s="42">
        <v>-43468</v>
      </c>
      <c r="X10" s="42">
        <v>-14026</v>
      </c>
      <c r="Y10" s="42">
        <v>-30581</v>
      </c>
      <c r="Z10" s="43"/>
      <c r="AA10" s="12"/>
      <c r="AB10" s="21"/>
      <c r="AC10" s="23">
        <f t="shared" si="0"/>
        <v>-9234</v>
      </c>
      <c r="AD10" s="24">
        <f t="shared" si="1"/>
        <v>-12333</v>
      </c>
      <c r="AE10" s="25">
        <f t="shared" si="2"/>
        <v>-9655</v>
      </c>
      <c r="AF10" s="26">
        <f t="shared" si="3"/>
        <v>-12246</v>
      </c>
      <c r="AG10" s="27">
        <f t="shared" si="4"/>
        <v>-14026</v>
      </c>
      <c r="AH10" s="28">
        <f t="shared" si="5"/>
        <v>-16555</v>
      </c>
      <c r="AI10" s="29">
        <f t="shared" si="6"/>
        <v>30581</v>
      </c>
      <c r="AJ10" s="30">
        <f t="shared" si="7"/>
        <v>0</v>
      </c>
    </row>
    <row r="11" spans="19:36" ht="23.25" x14ac:dyDescent="0.6">
      <c r="S11" s="3" t="s">
        <v>6</v>
      </c>
      <c r="T11" s="40">
        <v>1331</v>
      </c>
      <c r="U11" s="40">
        <v>2074</v>
      </c>
      <c r="V11" s="40">
        <v>2264</v>
      </c>
      <c r="W11" s="40">
        <v>6728</v>
      </c>
      <c r="X11" s="40">
        <v>3749</v>
      </c>
      <c r="Y11" s="40">
        <v>4427</v>
      </c>
      <c r="Z11" s="47"/>
      <c r="AA11" s="14"/>
      <c r="AB11" s="21"/>
      <c r="AC11" s="23">
        <f t="shared" si="0"/>
        <v>1331</v>
      </c>
      <c r="AD11" s="24">
        <f t="shared" si="1"/>
        <v>743</v>
      </c>
      <c r="AE11" s="25">
        <f t="shared" si="2"/>
        <v>190</v>
      </c>
      <c r="AF11" s="26">
        <f t="shared" si="3"/>
        <v>4464</v>
      </c>
      <c r="AG11" s="27">
        <f t="shared" si="4"/>
        <v>3749</v>
      </c>
      <c r="AH11" s="28">
        <f t="shared" si="5"/>
        <v>678</v>
      </c>
      <c r="AI11" s="29">
        <f t="shared" si="6"/>
        <v>-4427</v>
      </c>
      <c r="AJ11" s="30">
        <f t="shared" si="7"/>
        <v>0</v>
      </c>
    </row>
    <row r="12" spans="19:36" ht="23.25" x14ac:dyDescent="0.6">
      <c r="S12" s="3" t="s">
        <v>7</v>
      </c>
      <c r="T12" s="46">
        <v>0</v>
      </c>
      <c r="U12" s="46">
        <v>0</v>
      </c>
      <c r="V12" s="46">
        <v>0</v>
      </c>
      <c r="W12" s="46">
        <v>0</v>
      </c>
      <c r="X12" s="46">
        <v>0</v>
      </c>
      <c r="Y12" s="46">
        <v>0</v>
      </c>
      <c r="Z12" s="43"/>
      <c r="AA12" s="12"/>
      <c r="AB12" s="21"/>
      <c r="AC12" s="23">
        <f t="shared" si="0"/>
        <v>0</v>
      </c>
      <c r="AD12" s="24">
        <f t="shared" si="1"/>
        <v>0</v>
      </c>
      <c r="AE12" s="25">
        <f t="shared" si="2"/>
        <v>0</v>
      </c>
      <c r="AF12" s="26">
        <f t="shared" si="3"/>
        <v>0</v>
      </c>
      <c r="AG12" s="27">
        <f t="shared" si="4"/>
        <v>0</v>
      </c>
      <c r="AH12" s="28">
        <f t="shared" si="5"/>
        <v>0</v>
      </c>
      <c r="AI12" s="29">
        <f t="shared" si="6"/>
        <v>0</v>
      </c>
      <c r="AJ12" s="30">
        <f t="shared" si="7"/>
        <v>0</v>
      </c>
    </row>
    <row r="13" spans="19:36" ht="23.25" x14ac:dyDescent="0.6">
      <c r="S13" s="5" t="s">
        <v>8</v>
      </c>
      <c r="T13" s="44">
        <v>109539</v>
      </c>
      <c r="U13" s="44">
        <v>164988</v>
      </c>
      <c r="V13" s="44">
        <v>305933</v>
      </c>
      <c r="W13" s="44">
        <v>290318</v>
      </c>
      <c r="X13" s="44">
        <v>239864</v>
      </c>
      <c r="Y13" s="44">
        <v>430185</v>
      </c>
      <c r="Z13" s="45"/>
      <c r="AA13" s="13"/>
      <c r="AB13" s="21"/>
      <c r="AC13" s="23">
        <f t="shared" si="0"/>
        <v>109539</v>
      </c>
      <c r="AD13" s="24">
        <f t="shared" si="1"/>
        <v>55449</v>
      </c>
      <c r="AE13" s="25">
        <f t="shared" si="2"/>
        <v>140945</v>
      </c>
      <c r="AF13" s="26">
        <f t="shared" si="3"/>
        <v>-15615</v>
      </c>
      <c r="AG13" s="27">
        <f t="shared" si="4"/>
        <v>239864</v>
      </c>
      <c r="AH13" s="28">
        <f t="shared" si="5"/>
        <v>190321</v>
      </c>
      <c r="AI13" s="29">
        <f t="shared" si="6"/>
        <v>-430185</v>
      </c>
      <c r="AJ13" s="30">
        <f t="shared" si="7"/>
        <v>0</v>
      </c>
    </row>
    <row r="14" spans="19:36" ht="23.25" x14ac:dyDescent="0.6">
      <c r="S14" s="3" t="s">
        <v>9</v>
      </c>
      <c r="T14" s="42">
        <v>-6398</v>
      </c>
      <c r="U14" s="42">
        <v>-12948</v>
      </c>
      <c r="V14" s="42">
        <v>-22074</v>
      </c>
      <c r="W14" s="42">
        <v>-31175</v>
      </c>
      <c r="X14" s="42">
        <v>-8443</v>
      </c>
      <c r="Y14" s="42">
        <v>-10403</v>
      </c>
      <c r="Z14" s="43"/>
      <c r="AA14" s="12"/>
      <c r="AB14" s="21"/>
      <c r="AC14" s="23">
        <f t="shared" si="0"/>
        <v>-6398</v>
      </c>
      <c r="AD14" s="24">
        <f t="shared" si="1"/>
        <v>-6550</v>
      </c>
      <c r="AE14" s="25">
        <f t="shared" si="2"/>
        <v>-9126</v>
      </c>
      <c r="AF14" s="26">
        <f t="shared" si="3"/>
        <v>-9101</v>
      </c>
      <c r="AG14" s="27">
        <f t="shared" si="4"/>
        <v>-8443</v>
      </c>
      <c r="AH14" s="28">
        <f t="shared" si="5"/>
        <v>-1960</v>
      </c>
      <c r="AI14" s="29">
        <f t="shared" si="6"/>
        <v>10403</v>
      </c>
      <c r="AJ14" s="30">
        <f t="shared" si="7"/>
        <v>0</v>
      </c>
    </row>
    <row r="15" spans="19:36" ht="45.75" x14ac:dyDescent="0.6">
      <c r="S15" s="3" t="s">
        <v>10</v>
      </c>
      <c r="T15" s="40">
        <v>2799</v>
      </c>
      <c r="U15" s="40">
        <v>3071</v>
      </c>
      <c r="V15" s="40">
        <v>3304</v>
      </c>
      <c r="W15" s="40">
        <v>3501</v>
      </c>
      <c r="X15" s="40">
        <v>8126</v>
      </c>
      <c r="Y15" s="40">
        <v>16998</v>
      </c>
      <c r="Z15" s="47"/>
      <c r="AA15" s="14"/>
      <c r="AB15" s="21"/>
      <c r="AC15" s="23">
        <f t="shared" si="0"/>
        <v>2799</v>
      </c>
      <c r="AD15" s="24">
        <f t="shared" si="1"/>
        <v>272</v>
      </c>
      <c r="AE15" s="25">
        <f t="shared" si="2"/>
        <v>233</v>
      </c>
      <c r="AF15" s="26">
        <f t="shared" si="3"/>
        <v>197</v>
      </c>
      <c r="AG15" s="27">
        <f t="shared" si="4"/>
        <v>8126</v>
      </c>
      <c r="AH15" s="28">
        <f t="shared" si="5"/>
        <v>8872</v>
      </c>
      <c r="AI15" s="29">
        <f t="shared" si="6"/>
        <v>-16998</v>
      </c>
      <c r="AJ15" s="30">
        <f t="shared" si="7"/>
        <v>0</v>
      </c>
    </row>
    <row r="16" spans="19:36" ht="45.75" x14ac:dyDescent="0.6">
      <c r="S16" s="3" t="s">
        <v>11</v>
      </c>
      <c r="T16" s="46">
        <v>138</v>
      </c>
      <c r="U16" s="46">
        <v>761</v>
      </c>
      <c r="V16" s="46">
        <v>819</v>
      </c>
      <c r="W16" s="40">
        <v>2482</v>
      </c>
      <c r="X16" s="46">
        <v>199</v>
      </c>
      <c r="Y16" s="46">
        <v>369</v>
      </c>
      <c r="Z16" s="41"/>
      <c r="AA16" s="12"/>
      <c r="AB16" s="21"/>
      <c r="AC16" s="23">
        <f t="shared" si="0"/>
        <v>138</v>
      </c>
      <c r="AD16" s="24">
        <f t="shared" si="1"/>
        <v>623</v>
      </c>
      <c r="AE16" s="25">
        <f t="shared" si="2"/>
        <v>58</v>
      </c>
      <c r="AF16" s="26">
        <f t="shared" si="3"/>
        <v>1663</v>
      </c>
      <c r="AG16" s="27">
        <f t="shared" si="4"/>
        <v>199</v>
      </c>
      <c r="AH16" s="28">
        <f t="shared" si="5"/>
        <v>170</v>
      </c>
      <c r="AI16" s="29">
        <f t="shared" si="6"/>
        <v>-369</v>
      </c>
      <c r="AJ16" s="30">
        <f t="shared" si="7"/>
        <v>0</v>
      </c>
    </row>
    <row r="17" spans="19:36" ht="23.25" x14ac:dyDescent="0.6">
      <c r="S17" s="5"/>
      <c r="T17" s="44">
        <v>106078</v>
      </c>
      <c r="U17" s="44">
        <v>155872</v>
      </c>
      <c r="V17" s="44">
        <v>287982</v>
      </c>
      <c r="W17" s="44">
        <v>265126</v>
      </c>
      <c r="X17" s="44">
        <v>239746</v>
      </c>
      <c r="Y17" s="44">
        <v>437149</v>
      </c>
      <c r="Z17" s="45"/>
      <c r="AA17" s="13"/>
      <c r="AB17" s="21"/>
      <c r="AC17" s="23">
        <f t="shared" si="0"/>
        <v>106078</v>
      </c>
      <c r="AD17" s="24">
        <f t="shared" si="1"/>
        <v>49794</v>
      </c>
      <c r="AE17" s="25">
        <f t="shared" si="2"/>
        <v>132110</v>
      </c>
      <c r="AF17" s="26">
        <f t="shared" si="3"/>
        <v>-22856</v>
      </c>
      <c r="AG17" s="27">
        <f t="shared" si="4"/>
        <v>239746</v>
      </c>
      <c r="AH17" s="28">
        <f t="shared" si="5"/>
        <v>197403</v>
      </c>
      <c r="AI17" s="29">
        <f t="shared" si="6"/>
        <v>-437149</v>
      </c>
      <c r="AJ17" s="30">
        <f t="shared" si="7"/>
        <v>0</v>
      </c>
    </row>
    <row r="18" spans="19:36" ht="23.25" x14ac:dyDescent="0.6">
      <c r="S18" s="3" t="s">
        <v>12</v>
      </c>
      <c r="T18" s="42">
        <v>-22979</v>
      </c>
      <c r="U18" s="42">
        <v>-33976</v>
      </c>
      <c r="V18" s="42">
        <v>-63638</v>
      </c>
      <c r="W18" s="42">
        <v>-9428</v>
      </c>
      <c r="X18" s="42">
        <v>-50413</v>
      </c>
      <c r="Y18" s="42">
        <v>-72289</v>
      </c>
      <c r="Z18" s="43"/>
      <c r="AA18" s="12"/>
      <c r="AB18" s="21"/>
      <c r="AC18" s="23">
        <f t="shared" si="0"/>
        <v>-22979</v>
      </c>
      <c r="AD18" s="24">
        <f t="shared" si="1"/>
        <v>-10997</v>
      </c>
      <c r="AE18" s="25">
        <f t="shared" si="2"/>
        <v>-29662</v>
      </c>
      <c r="AF18" s="26">
        <f t="shared" si="3"/>
        <v>54210</v>
      </c>
      <c r="AG18" s="27">
        <f t="shared" si="4"/>
        <v>-50413</v>
      </c>
      <c r="AH18" s="28">
        <f t="shared" si="5"/>
        <v>-21876</v>
      </c>
      <c r="AI18" s="29">
        <f t="shared" si="6"/>
        <v>72289</v>
      </c>
      <c r="AJ18" s="30">
        <f t="shared" si="7"/>
        <v>0</v>
      </c>
    </row>
    <row r="19" spans="19:36" ht="23.25" x14ac:dyDescent="0.6">
      <c r="S19" s="5"/>
      <c r="T19" s="44">
        <v>83099</v>
      </c>
      <c r="U19" s="44">
        <v>121896</v>
      </c>
      <c r="V19" s="44">
        <v>224344</v>
      </c>
      <c r="W19" s="44">
        <v>255698</v>
      </c>
      <c r="X19" s="44">
        <v>189333</v>
      </c>
      <c r="Y19" s="44">
        <v>364860</v>
      </c>
      <c r="Z19" s="45"/>
      <c r="AA19" s="13"/>
      <c r="AB19" s="21"/>
      <c r="AC19" s="23">
        <f t="shared" si="0"/>
        <v>83099</v>
      </c>
      <c r="AD19" s="24">
        <f t="shared" si="1"/>
        <v>38797</v>
      </c>
      <c r="AE19" s="25">
        <f t="shared" si="2"/>
        <v>102448</v>
      </c>
      <c r="AF19" s="26">
        <f t="shared" si="3"/>
        <v>31354</v>
      </c>
      <c r="AG19" s="27">
        <f t="shared" si="4"/>
        <v>189333</v>
      </c>
      <c r="AH19" s="28">
        <f t="shared" si="5"/>
        <v>175527</v>
      </c>
      <c r="AI19" s="29">
        <f t="shared" si="6"/>
        <v>-364860</v>
      </c>
      <c r="AJ19" s="30">
        <f t="shared" si="7"/>
        <v>0</v>
      </c>
    </row>
    <row r="20" spans="19:36" ht="23.25" x14ac:dyDescent="0.6">
      <c r="S20" s="3"/>
      <c r="T20" s="46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7"/>
      <c r="AA20" s="14"/>
      <c r="AB20" s="21"/>
      <c r="AC20" s="23">
        <f t="shared" si="0"/>
        <v>0</v>
      </c>
      <c r="AD20" s="24">
        <f t="shared" si="1"/>
        <v>0</v>
      </c>
      <c r="AE20" s="25">
        <f t="shared" si="2"/>
        <v>0</v>
      </c>
      <c r="AF20" s="26">
        <f t="shared" si="3"/>
        <v>0</v>
      </c>
      <c r="AG20" s="27">
        <f t="shared" si="4"/>
        <v>0</v>
      </c>
      <c r="AH20" s="28">
        <f t="shared" si="5"/>
        <v>0</v>
      </c>
      <c r="AI20" s="29">
        <f t="shared" si="6"/>
        <v>0</v>
      </c>
      <c r="AJ20" s="30">
        <f t="shared" si="7"/>
        <v>0</v>
      </c>
    </row>
    <row r="21" spans="19:36" ht="23.25" x14ac:dyDescent="0.6">
      <c r="S21" s="5" t="s">
        <v>1</v>
      </c>
      <c r="T21" s="44">
        <v>83099</v>
      </c>
      <c r="U21" s="44">
        <v>121896</v>
      </c>
      <c r="V21" s="44">
        <v>224344</v>
      </c>
      <c r="W21" s="44">
        <v>255698</v>
      </c>
      <c r="X21" s="44">
        <v>189333</v>
      </c>
      <c r="Y21" s="44">
        <v>364860</v>
      </c>
      <c r="Z21" s="45"/>
      <c r="AA21" s="13"/>
      <c r="AB21" s="21"/>
      <c r="AC21" s="23">
        <f t="shared" si="0"/>
        <v>83099</v>
      </c>
      <c r="AD21" s="24">
        <f t="shared" si="1"/>
        <v>38797</v>
      </c>
      <c r="AE21" s="25">
        <f t="shared" si="2"/>
        <v>102448</v>
      </c>
      <c r="AF21" s="26">
        <f t="shared" si="3"/>
        <v>31354</v>
      </c>
      <c r="AG21" s="27">
        <f t="shared" si="4"/>
        <v>189333</v>
      </c>
      <c r="AH21" s="28">
        <f t="shared" si="5"/>
        <v>175527</v>
      </c>
      <c r="AI21" s="29">
        <f t="shared" si="6"/>
        <v>-364860</v>
      </c>
      <c r="AJ21" s="30">
        <f t="shared" si="7"/>
        <v>0</v>
      </c>
    </row>
    <row r="22" spans="19:36" ht="23.25" x14ac:dyDescent="0.6">
      <c r="S22" s="3"/>
      <c r="T22" s="48"/>
      <c r="U22" s="48"/>
      <c r="V22" s="48"/>
      <c r="W22" s="48"/>
      <c r="X22" s="48"/>
      <c r="Y22" s="48"/>
      <c r="Z22" s="39"/>
      <c r="AA22" s="10"/>
      <c r="AB22" s="21"/>
      <c r="AC22" s="23">
        <f t="shared" si="0"/>
        <v>0</v>
      </c>
      <c r="AD22" s="24">
        <f t="shared" si="1"/>
        <v>0</v>
      </c>
      <c r="AE22" s="25">
        <f t="shared" si="2"/>
        <v>0</v>
      </c>
      <c r="AF22" s="26">
        <f t="shared" si="3"/>
        <v>0</v>
      </c>
      <c r="AG22" s="27">
        <f t="shared" si="4"/>
        <v>0</v>
      </c>
      <c r="AH22" s="28">
        <f t="shared" si="5"/>
        <v>0</v>
      </c>
      <c r="AI22" s="29">
        <f t="shared" si="6"/>
        <v>0</v>
      </c>
      <c r="AJ22" s="30">
        <f t="shared" si="7"/>
        <v>0</v>
      </c>
    </row>
    <row r="23" spans="19:36" ht="23.25" x14ac:dyDescent="0.6">
      <c r="S23" s="3"/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7"/>
      <c r="AA23" s="14"/>
      <c r="AB23" s="21"/>
      <c r="AC23" s="23">
        <f t="shared" si="0"/>
        <v>0</v>
      </c>
      <c r="AD23" s="24">
        <f t="shared" si="1"/>
        <v>0</v>
      </c>
      <c r="AE23" s="25">
        <f t="shared" si="2"/>
        <v>0</v>
      </c>
      <c r="AF23" s="26">
        <f t="shared" si="3"/>
        <v>0</v>
      </c>
      <c r="AG23" s="27">
        <f t="shared" si="4"/>
        <v>0</v>
      </c>
      <c r="AH23" s="28">
        <f t="shared" si="5"/>
        <v>0</v>
      </c>
      <c r="AI23" s="29">
        <f t="shared" si="6"/>
        <v>0</v>
      </c>
      <c r="AJ23" s="30">
        <f t="shared" si="7"/>
        <v>0</v>
      </c>
    </row>
    <row r="24" spans="19:36" ht="23.25" x14ac:dyDescent="0.6">
      <c r="S24" s="3"/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7"/>
      <c r="AA24" s="15"/>
      <c r="AB24" s="21"/>
      <c r="AC24" s="23">
        <f t="shared" si="0"/>
        <v>0</v>
      </c>
      <c r="AD24" s="24">
        <f t="shared" si="1"/>
        <v>0</v>
      </c>
      <c r="AE24" s="25">
        <f t="shared" si="2"/>
        <v>0</v>
      </c>
      <c r="AF24" s="26">
        <f t="shared" si="3"/>
        <v>0</v>
      </c>
      <c r="AG24" s="27">
        <f t="shared" si="4"/>
        <v>0</v>
      </c>
      <c r="AH24" s="28">
        <f t="shared" si="5"/>
        <v>0</v>
      </c>
      <c r="AI24" s="29">
        <f t="shared" si="6"/>
        <v>0</v>
      </c>
      <c r="AJ24" s="30">
        <f t="shared" si="7"/>
        <v>0</v>
      </c>
    </row>
    <row r="25" spans="19:36" ht="23.25" x14ac:dyDescent="0.6">
      <c r="S25" s="3"/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7"/>
      <c r="AA25" s="14"/>
      <c r="AB25" s="21"/>
      <c r="AC25" s="23">
        <f t="shared" si="0"/>
        <v>0</v>
      </c>
      <c r="AD25" s="24">
        <f t="shared" si="1"/>
        <v>0</v>
      </c>
      <c r="AE25" s="25">
        <f t="shared" si="2"/>
        <v>0</v>
      </c>
      <c r="AF25" s="26">
        <f t="shared" si="3"/>
        <v>0</v>
      </c>
      <c r="AG25" s="27">
        <f t="shared" si="4"/>
        <v>0</v>
      </c>
      <c r="AH25" s="28">
        <f t="shared" si="5"/>
        <v>0</v>
      </c>
      <c r="AI25" s="29">
        <f t="shared" si="6"/>
        <v>0</v>
      </c>
      <c r="AJ25" s="30">
        <f t="shared" si="7"/>
        <v>0</v>
      </c>
    </row>
    <row r="26" spans="19:36" ht="23.25" x14ac:dyDescent="0.6">
      <c r="S26" s="5"/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50"/>
      <c r="AA26" s="16"/>
      <c r="AB26" s="21"/>
      <c r="AC26" s="23">
        <f t="shared" si="0"/>
        <v>0</v>
      </c>
      <c r="AD26" s="24">
        <f t="shared" si="1"/>
        <v>0</v>
      </c>
      <c r="AE26" s="25">
        <f t="shared" si="2"/>
        <v>0</v>
      </c>
      <c r="AF26" s="26">
        <f t="shared" si="3"/>
        <v>0</v>
      </c>
      <c r="AG26" s="27">
        <f t="shared" si="4"/>
        <v>0</v>
      </c>
      <c r="AH26" s="28">
        <f t="shared" si="5"/>
        <v>0</v>
      </c>
      <c r="AI26" s="29">
        <f t="shared" si="6"/>
        <v>0</v>
      </c>
      <c r="AJ26" s="30">
        <f t="shared" si="7"/>
        <v>0</v>
      </c>
    </row>
    <row r="27" spans="19:36" ht="23.25" x14ac:dyDescent="0.6">
      <c r="S27" s="3"/>
      <c r="T27" s="48"/>
      <c r="U27" s="48"/>
      <c r="V27" s="48"/>
      <c r="W27" s="48"/>
      <c r="X27" s="48"/>
      <c r="Y27" s="48"/>
      <c r="Z27" s="39"/>
      <c r="AA27" s="10"/>
      <c r="AB27" s="21"/>
      <c r="AC27" s="23">
        <f t="shared" si="0"/>
        <v>0</v>
      </c>
      <c r="AD27" s="24">
        <f t="shared" si="1"/>
        <v>0</v>
      </c>
      <c r="AE27" s="25">
        <f t="shared" si="2"/>
        <v>0</v>
      </c>
      <c r="AF27" s="26">
        <f t="shared" si="3"/>
        <v>0</v>
      </c>
      <c r="AG27" s="27">
        <f t="shared" si="4"/>
        <v>0</v>
      </c>
      <c r="AH27" s="28">
        <f t="shared" si="5"/>
        <v>0</v>
      </c>
      <c r="AI27" s="29">
        <f t="shared" si="6"/>
        <v>0</v>
      </c>
      <c r="AJ27" s="30">
        <f t="shared" si="7"/>
        <v>0</v>
      </c>
    </row>
    <row r="28" spans="19:36" ht="23.25" x14ac:dyDescent="0.6">
      <c r="S28" s="3"/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7"/>
      <c r="AA28" s="14"/>
      <c r="AB28" s="21"/>
      <c r="AC28" s="23">
        <f t="shared" si="0"/>
        <v>0</v>
      </c>
      <c r="AD28" s="24">
        <f t="shared" si="1"/>
        <v>0</v>
      </c>
      <c r="AE28" s="25">
        <f t="shared" si="2"/>
        <v>0</v>
      </c>
      <c r="AF28" s="26">
        <f t="shared" si="3"/>
        <v>0</v>
      </c>
      <c r="AG28" s="27">
        <f t="shared" si="4"/>
        <v>0</v>
      </c>
      <c r="AH28" s="28">
        <f t="shared" si="5"/>
        <v>0</v>
      </c>
      <c r="AI28" s="29">
        <f t="shared" si="6"/>
        <v>0</v>
      </c>
      <c r="AJ28" s="30">
        <f t="shared" si="7"/>
        <v>0</v>
      </c>
    </row>
    <row r="29" spans="19:36" ht="23.25" x14ac:dyDescent="0.6">
      <c r="S29" s="3"/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7"/>
      <c r="AA29" s="14"/>
      <c r="AB29" s="21"/>
      <c r="AC29" s="23">
        <f t="shared" si="0"/>
        <v>0</v>
      </c>
      <c r="AD29" s="24">
        <f t="shared" si="1"/>
        <v>0</v>
      </c>
      <c r="AE29" s="25">
        <f t="shared" si="2"/>
        <v>0</v>
      </c>
      <c r="AF29" s="26">
        <f t="shared" si="3"/>
        <v>0</v>
      </c>
      <c r="AG29" s="27">
        <f t="shared" si="4"/>
        <v>0</v>
      </c>
      <c r="AH29" s="28">
        <f t="shared" si="5"/>
        <v>0</v>
      </c>
      <c r="AI29" s="29">
        <f t="shared" si="6"/>
        <v>0</v>
      </c>
      <c r="AJ29" s="30">
        <f t="shared" si="7"/>
        <v>0</v>
      </c>
    </row>
    <row r="30" spans="19:36" ht="23.25" x14ac:dyDescent="0.6">
      <c r="S30" s="3"/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7"/>
      <c r="AA30" s="14"/>
      <c r="AB30" s="21"/>
      <c r="AC30" s="23">
        <f t="shared" si="0"/>
        <v>0</v>
      </c>
      <c r="AD30" s="24">
        <f t="shared" si="1"/>
        <v>0</v>
      </c>
      <c r="AE30" s="25">
        <f t="shared" si="2"/>
        <v>0</v>
      </c>
      <c r="AF30" s="26">
        <f t="shared" si="3"/>
        <v>0</v>
      </c>
      <c r="AG30" s="27">
        <f t="shared" si="4"/>
        <v>0</v>
      </c>
      <c r="AH30" s="28">
        <f t="shared" si="5"/>
        <v>0</v>
      </c>
      <c r="AI30" s="29">
        <f t="shared" si="6"/>
        <v>0</v>
      </c>
      <c r="AJ30" s="30">
        <f t="shared" si="7"/>
        <v>0</v>
      </c>
    </row>
    <row r="31" spans="19:36" ht="23.25" x14ac:dyDescent="0.6">
      <c r="S31" s="5"/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50"/>
      <c r="AA31" s="16"/>
      <c r="AB31" s="21"/>
      <c r="AC31" s="23">
        <f t="shared" si="0"/>
        <v>0</v>
      </c>
      <c r="AD31" s="24">
        <f t="shared" si="1"/>
        <v>0</v>
      </c>
      <c r="AE31" s="25">
        <f t="shared" si="2"/>
        <v>0</v>
      </c>
      <c r="AF31" s="26">
        <f t="shared" si="3"/>
        <v>0</v>
      </c>
      <c r="AG31" s="27">
        <f t="shared" si="4"/>
        <v>0</v>
      </c>
      <c r="AH31" s="28">
        <f t="shared" si="5"/>
        <v>0</v>
      </c>
      <c r="AI31" s="29">
        <f t="shared" si="6"/>
        <v>0</v>
      </c>
      <c r="AJ31" s="30">
        <f t="shared" si="7"/>
        <v>0</v>
      </c>
    </row>
    <row r="32" spans="19:36" ht="23.25" x14ac:dyDescent="0.6">
      <c r="S32" s="3"/>
      <c r="T32" s="48"/>
      <c r="U32" s="48"/>
      <c r="V32" s="48"/>
      <c r="W32" s="48"/>
      <c r="X32" s="48"/>
      <c r="Y32" s="48"/>
      <c r="Z32" s="39"/>
      <c r="AA32" s="10"/>
      <c r="AB32" s="21"/>
      <c r="AC32" s="23">
        <f t="shared" si="0"/>
        <v>0</v>
      </c>
      <c r="AD32" s="24">
        <f t="shared" si="1"/>
        <v>0</v>
      </c>
      <c r="AE32" s="25">
        <f t="shared" si="2"/>
        <v>0</v>
      </c>
      <c r="AF32" s="26">
        <f t="shared" si="3"/>
        <v>0</v>
      </c>
      <c r="AG32" s="27">
        <f t="shared" si="4"/>
        <v>0</v>
      </c>
      <c r="AH32" s="28">
        <f t="shared" si="5"/>
        <v>0</v>
      </c>
      <c r="AI32" s="29">
        <f t="shared" si="6"/>
        <v>0</v>
      </c>
      <c r="AJ32" s="30">
        <f t="shared" si="7"/>
        <v>0</v>
      </c>
    </row>
    <row r="33" spans="19:36" ht="23.25" x14ac:dyDescent="0.6">
      <c r="S33" s="5" t="s">
        <v>1</v>
      </c>
      <c r="T33" s="44">
        <v>83099</v>
      </c>
      <c r="U33" s="44">
        <v>121896</v>
      </c>
      <c r="V33" s="44">
        <v>224344</v>
      </c>
      <c r="W33" s="44">
        <v>255698</v>
      </c>
      <c r="X33" s="44">
        <v>189333</v>
      </c>
      <c r="Y33" s="44">
        <v>364860</v>
      </c>
      <c r="Z33" s="45"/>
      <c r="AA33" s="13"/>
      <c r="AB33" s="21"/>
      <c r="AC33" s="23">
        <f t="shared" si="0"/>
        <v>83099</v>
      </c>
      <c r="AD33" s="24">
        <f t="shared" si="1"/>
        <v>38797</v>
      </c>
      <c r="AE33" s="25">
        <f t="shared" si="2"/>
        <v>102448</v>
      </c>
      <c r="AF33" s="26">
        <f t="shared" si="3"/>
        <v>31354</v>
      </c>
      <c r="AG33" s="27">
        <f t="shared" si="4"/>
        <v>189333</v>
      </c>
      <c r="AH33" s="28">
        <f t="shared" si="5"/>
        <v>175527</v>
      </c>
      <c r="AI33" s="29">
        <f t="shared" si="6"/>
        <v>-364860</v>
      </c>
      <c r="AJ33" s="30">
        <f t="shared" si="7"/>
        <v>0</v>
      </c>
    </row>
    <row r="34" spans="19:36" ht="23.25" x14ac:dyDescent="0.6">
      <c r="S34" s="3"/>
      <c r="T34" s="40">
        <v>199137</v>
      </c>
      <c r="U34" s="40">
        <v>199137</v>
      </c>
      <c r="V34" s="40">
        <v>199137</v>
      </c>
      <c r="W34" s="40">
        <v>199137</v>
      </c>
      <c r="X34" s="40">
        <v>309319</v>
      </c>
      <c r="Y34" s="40">
        <v>352527</v>
      </c>
      <c r="Z34" s="43"/>
      <c r="AA34" s="12"/>
      <c r="AB34" s="21"/>
      <c r="AC34" s="23">
        <f t="shared" si="0"/>
        <v>199137</v>
      </c>
      <c r="AD34" s="24">
        <f t="shared" si="1"/>
        <v>0</v>
      </c>
      <c r="AE34" s="25">
        <f t="shared" si="2"/>
        <v>0</v>
      </c>
      <c r="AF34" s="26">
        <f t="shared" si="3"/>
        <v>0</v>
      </c>
      <c r="AG34" s="27">
        <f t="shared" si="4"/>
        <v>309319</v>
      </c>
      <c r="AH34" s="28">
        <f t="shared" si="5"/>
        <v>43208</v>
      </c>
      <c r="AI34" s="29">
        <f t="shared" si="6"/>
        <v>-352527</v>
      </c>
      <c r="AJ34" s="30">
        <f t="shared" si="7"/>
        <v>0</v>
      </c>
    </row>
    <row r="35" spans="19:36" ht="23.25" x14ac:dyDescent="0.6">
      <c r="S35" s="3"/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3"/>
      <c r="AA35" s="12"/>
      <c r="AB35" s="21"/>
      <c r="AC35" s="23">
        <f t="shared" si="0"/>
        <v>0</v>
      </c>
      <c r="AD35" s="24">
        <f t="shared" si="1"/>
        <v>0</v>
      </c>
      <c r="AE35" s="25">
        <f t="shared" si="2"/>
        <v>0</v>
      </c>
      <c r="AF35" s="26">
        <f t="shared" si="3"/>
        <v>0</v>
      </c>
      <c r="AG35" s="27">
        <f t="shared" si="4"/>
        <v>0</v>
      </c>
      <c r="AH35" s="28">
        <f t="shared" si="5"/>
        <v>0</v>
      </c>
      <c r="AI35" s="29">
        <f t="shared" si="6"/>
        <v>0</v>
      </c>
      <c r="AJ35" s="30">
        <f t="shared" si="7"/>
        <v>0</v>
      </c>
    </row>
    <row r="36" spans="19:36" ht="23.25" x14ac:dyDescent="0.6">
      <c r="S36" s="5"/>
      <c r="T36" s="44">
        <v>199137</v>
      </c>
      <c r="U36" s="44">
        <v>199137</v>
      </c>
      <c r="V36" s="44">
        <v>199137</v>
      </c>
      <c r="W36" s="44">
        <v>199137</v>
      </c>
      <c r="X36" s="44">
        <v>309319</v>
      </c>
      <c r="Y36" s="44">
        <v>352527</v>
      </c>
      <c r="Z36" s="51"/>
      <c r="AA36" s="17"/>
      <c r="AB36" s="21"/>
      <c r="AC36" s="23">
        <f t="shared" si="0"/>
        <v>199137</v>
      </c>
      <c r="AD36" s="24">
        <f t="shared" si="1"/>
        <v>0</v>
      </c>
      <c r="AE36" s="25">
        <f t="shared" si="2"/>
        <v>0</v>
      </c>
      <c r="AF36" s="26">
        <f t="shared" si="3"/>
        <v>0</v>
      </c>
      <c r="AG36" s="27">
        <f t="shared" si="4"/>
        <v>309319</v>
      </c>
      <c r="AH36" s="28">
        <f t="shared" si="5"/>
        <v>43208</v>
      </c>
      <c r="AI36" s="29">
        <f t="shared" si="6"/>
        <v>-352527</v>
      </c>
      <c r="AJ36" s="30">
        <f t="shared" si="7"/>
        <v>0</v>
      </c>
    </row>
    <row r="37" spans="19:36" ht="23.25" x14ac:dyDescent="0.6">
      <c r="S37" s="3"/>
      <c r="T37" s="46">
        <v>0</v>
      </c>
      <c r="U37" s="42">
        <v>-100650</v>
      </c>
      <c r="V37" s="42">
        <v>-100650</v>
      </c>
      <c r="W37" s="42">
        <v>-100650</v>
      </c>
      <c r="X37" s="46">
        <v>0</v>
      </c>
      <c r="Y37" s="42">
        <v>-90585</v>
      </c>
      <c r="Z37" s="47"/>
      <c r="AA37" s="14"/>
      <c r="AB37" s="21"/>
      <c r="AC37" s="23">
        <f t="shared" si="0"/>
        <v>0</v>
      </c>
      <c r="AD37" s="24">
        <f t="shared" si="1"/>
        <v>-100650</v>
      </c>
      <c r="AE37" s="25">
        <f t="shared" si="2"/>
        <v>0</v>
      </c>
      <c r="AF37" s="26">
        <f t="shared" si="3"/>
        <v>0</v>
      </c>
      <c r="AG37" s="27">
        <f t="shared" si="4"/>
        <v>0</v>
      </c>
      <c r="AH37" s="28">
        <f t="shared" si="5"/>
        <v>-90585</v>
      </c>
      <c r="AI37" s="29">
        <f t="shared" si="6"/>
        <v>90585</v>
      </c>
      <c r="AJ37" s="30">
        <f t="shared" si="7"/>
        <v>0</v>
      </c>
    </row>
    <row r="38" spans="19:36" ht="23.25" x14ac:dyDescent="0.6">
      <c r="S38" s="3"/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2">
        <v>-198700</v>
      </c>
      <c r="Z38" s="47"/>
      <c r="AA38" s="14"/>
      <c r="AB38" s="21"/>
      <c r="AC38" s="23">
        <f t="shared" si="0"/>
        <v>0</v>
      </c>
      <c r="AD38" s="24">
        <f t="shared" si="1"/>
        <v>0</v>
      </c>
      <c r="AE38" s="25">
        <f t="shared" si="2"/>
        <v>0</v>
      </c>
      <c r="AF38" s="26">
        <f t="shared" si="3"/>
        <v>0</v>
      </c>
      <c r="AG38" s="27">
        <f t="shared" si="4"/>
        <v>0</v>
      </c>
      <c r="AH38" s="28">
        <f t="shared" si="5"/>
        <v>-198700</v>
      </c>
      <c r="AI38" s="29">
        <f t="shared" si="6"/>
        <v>198700</v>
      </c>
      <c r="AJ38" s="30">
        <f t="shared" si="7"/>
        <v>0</v>
      </c>
    </row>
    <row r="39" spans="19:36" ht="23.25" x14ac:dyDescent="0.6">
      <c r="S39" s="5"/>
      <c r="T39" s="44">
        <v>199137</v>
      </c>
      <c r="U39" s="44">
        <v>98487</v>
      </c>
      <c r="V39" s="44">
        <v>98487</v>
      </c>
      <c r="W39" s="44">
        <v>98487</v>
      </c>
      <c r="X39" s="44">
        <v>309319</v>
      </c>
      <c r="Y39" s="44">
        <v>63242</v>
      </c>
      <c r="Z39" s="51"/>
      <c r="AA39" s="17"/>
      <c r="AB39" s="21"/>
      <c r="AC39" s="23">
        <f t="shared" si="0"/>
        <v>199137</v>
      </c>
      <c r="AD39" s="24">
        <f t="shared" si="1"/>
        <v>-100650</v>
      </c>
      <c r="AE39" s="25">
        <f t="shared" si="2"/>
        <v>0</v>
      </c>
      <c r="AF39" s="26">
        <f t="shared" si="3"/>
        <v>0</v>
      </c>
      <c r="AG39" s="27">
        <f t="shared" si="4"/>
        <v>309319</v>
      </c>
      <c r="AH39" s="28">
        <f t="shared" si="5"/>
        <v>-246077</v>
      </c>
      <c r="AI39" s="29">
        <f t="shared" si="6"/>
        <v>-63242</v>
      </c>
      <c r="AJ39" s="30">
        <f t="shared" si="7"/>
        <v>0</v>
      </c>
    </row>
    <row r="40" spans="19:36" ht="23.25" x14ac:dyDescent="0.6">
      <c r="S40" s="3"/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7"/>
      <c r="AA40" s="14"/>
      <c r="AB40" s="21"/>
      <c r="AC40" s="23">
        <f t="shared" si="0"/>
        <v>0</v>
      </c>
      <c r="AD40" s="24">
        <f t="shared" si="1"/>
        <v>0</v>
      </c>
      <c r="AE40" s="25">
        <f t="shared" si="2"/>
        <v>0</v>
      </c>
      <c r="AF40" s="26">
        <f t="shared" si="3"/>
        <v>0</v>
      </c>
      <c r="AG40" s="27">
        <f t="shared" si="4"/>
        <v>0</v>
      </c>
      <c r="AH40" s="28">
        <f t="shared" si="5"/>
        <v>0</v>
      </c>
      <c r="AI40" s="29">
        <f t="shared" si="6"/>
        <v>0</v>
      </c>
      <c r="AJ40" s="30">
        <f t="shared" si="7"/>
        <v>0</v>
      </c>
    </row>
    <row r="41" spans="19:36" ht="23.25" x14ac:dyDescent="0.6">
      <c r="S41" s="5"/>
      <c r="T41" s="44">
        <v>282236</v>
      </c>
      <c r="U41" s="44">
        <v>220383</v>
      </c>
      <c r="V41" s="44">
        <v>322831</v>
      </c>
      <c r="W41" s="44">
        <v>354185</v>
      </c>
      <c r="X41" s="44">
        <v>498652</v>
      </c>
      <c r="Y41" s="44">
        <v>428102</v>
      </c>
      <c r="Z41" s="45"/>
      <c r="AA41" s="17"/>
      <c r="AB41" s="21"/>
      <c r="AC41" s="23">
        <f t="shared" si="0"/>
        <v>282236</v>
      </c>
      <c r="AD41" s="24">
        <f t="shared" si="1"/>
        <v>-61853</v>
      </c>
      <c r="AE41" s="25">
        <f t="shared" si="2"/>
        <v>102448</v>
      </c>
      <c r="AF41" s="26">
        <f t="shared" si="3"/>
        <v>31354</v>
      </c>
      <c r="AG41" s="27">
        <f t="shared" si="4"/>
        <v>498652</v>
      </c>
      <c r="AH41" s="28">
        <f t="shared" si="5"/>
        <v>-70550</v>
      </c>
      <c r="AI41" s="29">
        <f t="shared" si="6"/>
        <v>-428102</v>
      </c>
      <c r="AJ41" s="30">
        <f t="shared" si="7"/>
        <v>0</v>
      </c>
    </row>
    <row r="42" spans="19:36" ht="23.25" x14ac:dyDescent="0.6">
      <c r="S42" s="3"/>
      <c r="T42" s="42">
        <v>-1658</v>
      </c>
      <c r="U42" s="42">
        <v>-1658</v>
      </c>
      <c r="V42" s="42">
        <v>-1658</v>
      </c>
      <c r="W42" s="42">
        <v>-1658</v>
      </c>
      <c r="X42" s="46">
        <v>0</v>
      </c>
      <c r="Y42" s="46">
        <v>0</v>
      </c>
      <c r="Z42" s="47"/>
      <c r="AA42" s="14"/>
      <c r="AB42" s="21"/>
      <c r="AC42" s="23">
        <f t="shared" si="0"/>
        <v>-1658</v>
      </c>
      <c r="AD42" s="24">
        <f t="shared" si="1"/>
        <v>0</v>
      </c>
      <c r="AE42" s="25">
        <f t="shared" si="2"/>
        <v>0</v>
      </c>
      <c r="AF42" s="26">
        <f t="shared" si="3"/>
        <v>0</v>
      </c>
      <c r="AG42" s="27">
        <f t="shared" si="4"/>
        <v>0</v>
      </c>
      <c r="AH42" s="28">
        <f t="shared" si="5"/>
        <v>0</v>
      </c>
      <c r="AI42" s="29">
        <f t="shared" si="6"/>
        <v>0</v>
      </c>
      <c r="AJ42" s="30">
        <f t="shared" si="7"/>
        <v>0</v>
      </c>
    </row>
    <row r="43" spans="19:36" ht="23.25" x14ac:dyDescent="0.6">
      <c r="S43" s="3"/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7"/>
      <c r="AA43" s="14"/>
      <c r="AB43" s="21"/>
      <c r="AC43" s="23">
        <f t="shared" si="0"/>
        <v>0</v>
      </c>
      <c r="AD43" s="24">
        <f t="shared" si="1"/>
        <v>0</v>
      </c>
      <c r="AE43" s="25">
        <f t="shared" si="2"/>
        <v>0</v>
      </c>
      <c r="AF43" s="26">
        <f t="shared" si="3"/>
        <v>0</v>
      </c>
      <c r="AG43" s="27">
        <f t="shared" si="4"/>
        <v>0</v>
      </c>
      <c r="AH43" s="28">
        <f t="shared" si="5"/>
        <v>0</v>
      </c>
      <c r="AI43" s="29">
        <f t="shared" si="6"/>
        <v>0</v>
      </c>
      <c r="AJ43" s="30">
        <f t="shared" si="7"/>
        <v>0</v>
      </c>
    </row>
    <row r="44" spans="19:36" ht="23.25" x14ac:dyDescent="0.6">
      <c r="S44" s="5"/>
      <c r="T44" s="44">
        <v>280578</v>
      </c>
      <c r="U44" s="44">
        <v>218725</v>
      </c>
      <c r="V44" s="44">
        <v>321173</v>
      </c>
      <c r="W44" s="44">
        <v>352527</v>
      </c>
      <c r="X44" s="44">
        <v>498652</v>
      </c>
      <c r="Y44" s="44">
        <v>428102</v>
      </c>
      <c r="Z44" s="45"/>
      <c r="AA44" s="17"/>
      <c r="AB44" s="21"/>
      <c r="AC44" s="23">
        <f t="shared" si="0"/>
        <v>280578</v>
      </c>
      <c r="AD44" s="24">
        <f t="shared" si="1"/>
        <v>-61853</v>
      </c>
      <c r="AE44" s="25">
        <f t="shared" si="2"/>
        <v>102448</v>
      </c>
      <c r="AF44" s="26">
        <f t="shared" si="3"/>
        <v>31354</v>
      </c>
      <c r="AG44" s="27">
        <f t="shared" si="4"/>
        <v>498652</v>
      </c>
      <c r="AH44" s="28">
        <f t="shared" si="5"/>
        <v>-70550</v>
      </c>
      <c r="AI44" s="29">
        <f t="shared" si="6"/>
        <v>-428102</v>
      </c>
      <c r="AJ44" s="30">
        <f t="shared" si="7"/>
        <v>0</v>
      </c>
    </row>
    <row r="45" spans="19:36" ht="23.25" x14ac:dyDescent="0.6">
      <c r="S45" s="5" t="s">
        <v>13</v>
      </c>
      <c r="T45" s="49">
        <v>413</v>
      </c>
      <c r="U45" s="49">
        <v>606</v>
      </c>
      <c r="V45" s="44">
        <v>1114</v>
      </c>
      <c r="W45" s="44">
        <v>1270</v>
      </c>
      <c r="X45" s="49">
        <v>941</v>
      </c>
      <c r="Y45" s="49">
        <v>1812</v>
      </c>
      <c r="Z45" s="50"/>
      <c r="AA45" s="16"/>
      <c r="AB45" s="21"/>
      <c r="AC45" s="23">
        <f t="shared" si="0"/>
        <v>413</v>
      </c>
      <c r="AD45" s="24">
        <f t="shared" si="1"/>
        <v>193</v>
      </c>
      <c r="AE45" s="25">
        <f t="shared" si="2"/>
        <v>508</v>
      </c>
      <c r="AF45" s="26">
        <f t="shared" si="3"/>
        <v>156</v>
      </c>
      <c r="AG45" s="27">
        <f t="shared" si="4"/>
        <v>941</v>
      </c>
      <c r="AH45" s="28">
        <f t="shared" si="5"/>
        <v>871</v>
      </c>
      <c r="AI45" s="29">
        <f t="shared" si="6"/>
        <v>-1812</v>
      </c>
      <c r="AJ45" s="30">
        <f t="shared" si="7"/>
        <v>0</v>
      </c>
    </row>
    <row r="46" spans="19:36" ht="23.25" x14ac:dyDescent="0.6">
      <c r="S46" s="5" t="s">
        <v>14</v>
      </c>
      <c r="T46" s="44">
        <v>201300</v>
      </c>
      <c r="U46" s="44">
        <v>201300</v>
      </c>
      <c r="V46" s="44">
        <v>201300</v>
      </c>
      <c r="W46" s="44">
        <v>201300</v>
      </c>
      <c r="X46" s="44">
        <v>201300</v>
      </c>
      <c r="Y46" s="44">
        <v>400000</v>
      </c>
      <c r="Z46" s="45"/>
      <c r="AA46" s="13"/>
      <c r="AB46" s="21"/>
      <c r="AC46" s="23">
        <f t="shared" si="0"/>
        <v>201300</v>
      </c>
      <c r="AD46" s="24">
        <f t="shared" si="1"/>
        <v>0</v>
      </c>
      <c r="AE46" s="25">
        <f t="shared" si="2"/>
        <v>0</v>
      </c>
      <c r="AF46" s="26">
        <f t="shared" si="3"/>
        <v>0</v>
      </c>
      <c r="AG46" s="27">
        <f t="shared" si="4"/>
        <v>201300</v>
      </c>
      <c r="AH46" s="28">
        <f t="shared" si="5"/>
        <v>198700</v>
      </c>
      <c r="AI46" s="29">
        <f t="shared" si="6"/>
        <v>-400000</v>
      </c>
      <c r="AJ46" s="30">
        <f t="shared" si="7"/>
        <v>0</v>
      </c>
    </row>
    <row r="47" spans="19:36" ht="23.25" x14ac:dyDescent="0.6">
      <c r="S47" s="6" t="s">
        <v>20</v>
      </c>
      <c r="T47" s="9"/>
      <c r="U47" s="9"/>
      <c r="V47" s="9"/>
      <c r="W47" s="9"/>
      <c r="X47" s="7"/>
      <c r="Y47" s="7"/>
      <c r="Z47" s="7"/>
      <c r="AA47" s="7"/>
      <c r="AB47" s="22"/>
      <c r="AC47" s="31">
        <f t="shared" ref="AC47:AJ47" si="8">((AC7+AC8)*100)/AC7</f>
        <v>23.459357315643235</v>
      </c>
      <c r="AD47" s="32">
        <f t="shared" si="8"/>
        <v>11.819704502979654</v>
      </c>
      <c r="AE47" s="33">
        <f t="shared" si="8"/>
        <v>21.383706812475655</v>
      </c>
      <c r="AF47" s="34">
        <f t="shared" si="8"/>
        <v>-1.4929128095464084</v>
      </c>
      <c r="AG47" s="35">
        <f t="shared" si="8"/>
        <v>24.41788841848583</v>
      </c>
      <c r="AH47" s="36">
        <f t="shared" si="8"/>
        <v>21.672771608604027</v>
      </c>
      <c r="AI47" s="37">
        <f t="shared" si="8"/>
        <v>23.096042578518823</v>
      </c>
      <c r="AJ47" s="38" t="e">
        <f t="shared" si="8"/>
        <v>#DIV/0!</v>
      </c>
    </row>
    <row r="48" spans="19:36" ht="22.5" x14ac:dyDescent="0.55000000000000004">
      <c r="S48" s="7"/>
      <c r="T48" s="7"/>
      <c r="U48" s="7"/>
      <c r="V48" s="7"/>
      <c r="W48" s="7"/>
      <c r="X48" s="7"/>
      <c r="Y48" s="7"/>
      <c r="Z48" s="7"/>
      <c r="AA48" s="7"/>
      <c r="AB48" s="22"/>
      <c r="AC48" s="7"/>
      <c r="AD48" s="7"/>
      <c r="AE48" s="7"/>
    </row>
    <row r="49" spans="28:28" x14ac:dyDescent="0.45">
      <c r="AB49" s="21"/>
    </row>
    <row r="50" spans="28:28" x14ac:dyDescent="0.45">
      <c r="AB50" s="21"/>
    </row>
    <row r="51" spans="28:28" x14ac:dyDescent="0.45">
      <c r="AB51" s="21"/>
    </row>
  </sheetData>
  <sheetProtection password="DF76" sheet="1" formatCells="0" formatColumns="0" formatRows="0" insertColumns="0" insertRows="0" insertHyperlinks="0" deleteColumns="0" deleteRows="0" sort="0" autoFilter="0" pivotTables="0"/>
  <mergeCells count="1">
    <mergeCell ref="S1:S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2019-05-27T12:29:21Z</dcterms:modified>
</cp:coreProperties>
</file>