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ssein Taheri\Desktop\روان شناسی معامله گری\"/>
    </mc:Choice>
  </mc:AlternateContent>
  <bookViews>
    <workbookView xWindow="-120" yWindow="0" windowWidth="2280" windowHeight="0" tabRatio="826"/>
  </bookViews>
  <sheets>
    <sheet name="جدول محاسبه حجم ورودی معامله" sheetId="9" r:id="rId1"/>
    <sheet name="Sheet1" sheetId="1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9" l="1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6" i="9"/>
  <c r="B33" i="9" l="1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C9" i="9" s="1"/>
  <c r="B8" i="9"/>
  <c r="C8" i="9" s="1"/>
  <c r="B7" i="9" l="1"/>
  <c r="C7" i="9" s="1"/>
  <c r="H33" i="9" l="1"/>
  <c r="E33" i="9"/>
  <c r="H32" i="9"/>
  <c r="E32" i="9"/>
  <c r="H31" i="9"/>
  <c r="E31" i="9"/>
  <c r="H30" i="9"/>
  <c r="E30" i="9"/>
  <c r="H29" i="9"/>
  <c r="E29" i="9"/>
  <c r="H28" i="9"/>
  <c r="E28" i="9"/>
  <c r="H27" i="9"/>
  <c r="E27" i="9"/>
  <c r="H26" i="9"/>
  <c r="E26" i="9"/>
  <c r="H25" i="9"/>
  <c r="E25" i="9"/>
  <c r="H24" i="9"/>
  <c r="E24" i="9"/>
  <c r="H23" i="9"/>
  <c r="E23" i="9"/>
  <c r="H22" i="9"/>
  <c r="E22" i="9"/>
  <c r="H21" i="9"/>
  <c r="E21" i="9"/>
  <c r="H20" i="9"/>
  <c r="E20" i="9"/>
  <c r="H19" i="9"/>
  <c r="E19" i="9"/>
  <c r="H18" i="9"/>
  <c r="E18" i="9"/>
  <c r="H17" i="9"/>
  <c r="E17" i="9"/>
  <c r="H16" i="9"/>
  <c r="E16" i="9"/>
  <c r="H15" i="9"/>
  <c r="E15" i="9"/>
  <c r="H14" i="9"/>
  <c r="E14" i="9"/>
  <c r="H13" i="9"/>
  <c r="E13" i="9"/>
  <c r="H12" i="9"/>
  <c r="E12" i="9"/>
  <c r="H11" i="9"/>
  <c r="E11" i="9"/>
  <c r="H10" i="9"/>
  <c r="E10" i="9"/>
  <c r="H9" i="9"/>
  <c r="E9" i="9"/>
  <c r="H8" i="9"/>
  <c r="E8" i="9"/>
  <c r="H7" i="9"/>
  <c r="E7" i="9" l="1"/>
  <c r="J25" i="9"/>
  <c r="J29" i="9"/>
  <c r="J9" i="9"/>
  <c r="J10" i="9"/>
  <c r="J21" i="9"/>
  <c r="J13" i="9"/>
  <c r="J22" i="9"/>
  <c r="J33" i="9"/>
  <c r="J17" i="9"/>
  <c r="J30" i="9"/>
  <c r="J26" i="9"/>
  <c r="J18" i="9"/>
  <c r="J14" i="9"/>
  <c r="J8" i="9"/>
  <c r="J12" i="9"/>
  <c r="J16" i="9"/>
  <c r="J20" i="9"/>
  <c r="J24" i="9"/>
  <c r="J28" i="9"/>
  <c r="J32" i="9"/>
  <c r="J11" i="9"/>
  <c r="J15" i="9"/>
  <c r="J19" i="9"/>
  <c r="J23" i="9"/>
  <c r="J27" i="9"/>
  <c r="J31" i="9"/>
  <c r="H3" i="9"/>
  <c r="H6" i="9"/>
  <c r="J7" i="9" s="1"/>
  <c r="B6" i="9"/>
  <c r="E6" i="9"/>
</calcChain>
</file>

<file path=xl/sharedStrings.xml><?xml version="1.0" encoding="utf-8"?>
<sst xmlns="http://schemas.openxmlformats.org/spreadsheetml/2006/main" count="16" uniqueCount="16">
  <si>
    <r>
      <t xml:space="preserve">equity </t>
    </r>
    <r>
      <rPr>
        <sz val="11"/>
        <color theme="1"/>
        <rFont val="Calibri"/>
        <family val="2"/>
      </rPr>
      <t xml:space="preserve">× Risk </t>
    </r>
  </si>
  <si>
    <r>
      <t>Max Drawdown ×</t>
    </r>
    <r>
      <rPr>
        <sz val="11"/>
        <color theme="1"/>
        <rFont val="Calibri"/>
        <family val="2"/>
        <scheme val="minor"/>
      </rPr>
      <t xml:space="preserve"> Pipvalue</t>
    </r>
  </si>
  <si>
    <t>ماشین کنترل حجم معامله</t>
  </si>
  <si>
    <t>ستون 1</t>
  </si>
  <si>
    <t>ستون 2</t>
  </si>
  <si>
    <t>ستون 3</t>
  </si>
  <si>
    <t>ستون 4</t>
  </si>
  <si>
    <t>حد ضرر به پوینت</t>
  </si>
  <si>
    <t>موجودی لحظه ای در بازار (EQUITY)</t>
  </si>
  <si>
    <t>بالانس حساب بعد از هر معامله</t>
  </si>
  <si>
    <t>درصد ریسک در هر معامله(بعنوان پیش فرض 1% در نظر گرفته شده</t>
  </si>
  <si>
    <t>تاریخ :</t>
  </si>
  <si>
    <t>درصد رشد/کاهش سرمایه نسبت به بالانس روزانه</t>
  </si>
  <si>
    <t>درصد رشد/کاهش سرمایه نسبت به معامله قبلی</t>
  </si>
  <si>
    <t>حجم ورودی به معامله (بر حسب لات )</t>
  </si>
  <si>
    <t xml:space="preserve"> =بالانس حساب روزانه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</si>
</sst>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b/>
      <sz val="16"/>
      <color theme="6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0" fillId="0" borderId="7" xfId="0" applyBorder="1"/>
    <xf numFmtId="0" fontId="0" fillId="0" borderId="0" xfId="0" applyFont="1"/>
    <xf numFmtId="0" fontId="2" fillId="2" borderId="6" xfId="0" applyFont="1" applyFill="1" applyBorder="1" applyAlignment="1">
      <alignment horizontal="center" vertical="center" wrapText="1"/>
    </xf>
    <xf numFmtId="2" fontId="12" fillId="0" borderId="4" xfId="0" applyNumberFormat="1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10" fontId="5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0" fontId="1" fillId="0" borderId="13" xfId="0" applyNumberFormat="1" applyFont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 readingOrder="2"/>
    </xf>
    <xf numFmtId="0" fontId="11" fillId="0" borderId="0" xfId="0" applyFont="1" applyBorder="1" applyAlignment="1">
      <alignment horizontal="center" vertical="center" wrapText="1" readingOrder="2"/>
    </xf>
    <xf numFmtId="0" fontId="11" fillId="0" borderId="5" xfId="0" applyFont="1" applyBorder="1" applyAlignment="1">
      <alignment horizontal="center" vertical="center" wrapText="1" readingOrder="2"/>
    </xf>
    <xf numFmtId="0" fontId="15" fillId="3" borderId="3" xfId="0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 readingOrder="2"/>
    </xf>
    <xf numFmtId="0" fontId="8" fillId="0" borderId="11" xfId="0" applyFont="1" applyBorder="1" applyAlignment="1">
      <alignment horizontal="center" vertical="center" wrapText="1" readingOrder="2"/>
    </xf>
    <xf numFmtId="0" fontId="17" fillId="0" borderId="1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9" tint="-0.249977111117893"/>
        <name val="Calibri"/>
        <scheme val="minor"/>
      </font>
      <numFmt numFmtId="164" formatCode="0.00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4" formatCode="#,##0.0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 style="medium">
          <color auto="1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F66CC"/>
      <color rgb="FF009999"/>
      <color rgb="FF96FC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273325</xdr:colOff>
      <xdr:row>1</xdr:row>
      <xdr:rowOff>41413</xdr:rowOff>
    </xdr:from>
    <xdr:to>
      <xdr:col>4</xdr:col>
      <xdr:colOff>795130</xdr:colOff>
      <xdr:row>1</xdr:row>
      <xdr:rowOff>347869</xdr:rowOff>
    </xdr:to>
    <xdr:grpSp>
      <xdr:nvGrpSpPr>
        <xdr:cNvPr id="2" name="Group 1" descr="graph with trend arrow">
          <a:extLst>
            <a:ext uri="{FF2B5EF4-FFF2-40B4-BE49-F238E27FC236}">
              <a16:creationId xmlns:a16="http://schemas.microsoft.com/office/drawing/2014/main" xmlns="" id="{6406E594-A470-4F0A-8780-534CFE785719}"/>
            </a:ext>
          </a:extLst>
        </xdr:cNvPr>
        <xdr:cNvGrpSpPr/>
      </xdr:nvGrpSpPr>
      <xdr:grpSpPr>
        <a:xfrm>
          <a:off x="3296477" y="91109"/>
          <a:ext cx="521805" cy="306456"/>
          <a:chOff x="7648798" y="4940808"/>
          <a:chExt cx="1187111" cy="1002792"/>
        </a:xfrm>
      </xdr:grpSpPr>
      <xdr:pic>
        <xdr:nvPicPr>
          <xdr:cNvPr id="3" name="Graphic 26" descr="Upward trend">
            <a:extLst>
              <a:ext uri="{FF2B5EF4-FFF2-40B4-BE49-F238E27FC236}">
                <a16:creationId xmlns:a16="http://schemas.microsoft.com/office/drawing/2014/main" xmlns="" id="{293B0294-A5F1-424B-B9CF-66C2618F0E4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="" xmlns:asvg="http://schemas.microsoft.com/office/drawing/2016/SVG/main" r:embed="rId2"/>
              </a:ext>
            </a:extLst>
          </a:blip>
          <a:srcRect l="22504" t="30454" r="7783" b="22928"/>
          <a:stretch/>
        </xdr:blipFill>
        <xdr:spPr>
          <a:xfrm>
            <a:off x="7707069" y="4940808"/>
            <a:ext cx="1049549" cy="706274"/>
          </a:xfrm>
          <a:prstGeom prst="rect">
            <a:avLst/>
          </a:prstGeom>
        </xdr:spPr>
      </xdr:pic>
      <xdr:grpSp>
        <xdr:nvGrpSpPr>
          <xdr:cNvPr id="4" name="Group 3">
            <a:extLst>
              <a:ext uri="{FF2B5EF4-FFF2-40B4-BE49-F238E27FC236}">
                <a16:creationId xmlns:a16="http://schemas.microsoft.com/office/drawing/2014/main" xmlns="" id="{272F6510-4050-4357-B877-3702E80F1AB1}"/>
              </a:ext>
            </a:extLst>
          </xdr:cNvPr>
          <xdr:cNvGrpSpPr/>
        </xdr:nvGrpSpPr>
        <xdr:grpSpPr>
          <a:xfrm>
            <a:off x="7648798" y="4940809"/>
            <a:ext cx="1187111" cy="1002791"/>
            <a:chOff x="3825366" y="972636"/>
            <a:chExt cx="2290916" cy="1923129"/>
          </a:xfrm>
        </xdr:grpSpPr>
        <xdr:cxnSp macro="">
          <xdr:nvCxnSpPr>
            <xdr:cNvPr id="12" name="Straight Connector 11">
              <a:extLst>
                <a:ext uri="{FF2B5EF4-FFF2-40B4-BE49-F238E27FC236}">
                  <a16:creationId xmlns:a16="http://schemas.microsoft.com/office/drawing/2014/main" xmlns="" id="{7BBAD695-2117-451C-95C7-1F6657DC1BA9}"/>
                </a:ext>
              </a:extLst>
            </xdr:cNvPr>
            <xdr:cNvCxnSpPr>
              <a:cxnSpLocks/>
            </xdr:cNvCxnSpPr>
          </xdr:nvCxnSpPr>
          <xdr:spPr>
            <a:xfrm>
              <a:off x="3850498" y="972636"/>
              <a:ext cx="16813" cy="1923129"/>
            </a:xfrm>
            <a:prstGeom prst="line">
              <a:avLst/>
            </a:prstGeom>
            <a:ln w="508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Straight Connector 12">
              <a:extLst>
                <a:ext uri="{FF2B5EF4-FFF2-40B4-BE49-F238E27FC236}">
                  <a16:creationId xmlns:a16="http://schemas.microsoft.com/office/drawing/2014/main" xmlns="" id="{2807C5C3-1915-45DD-B083-50C1E3303BF9}"/>
                </a:ext>
              </a:extLst>
            </xdr:cNvPr>
            <xdr:cNvCxnSpPr>
              <a:cxnSpLocks/>
            </xdr:cNvCxnSpPr>
          </xdr:nvCxnSpPr>
          <xdr:spPr>
            <a:xfrm flipH="1">
              <a:off x="3825366" y="2847075"/>
              <a:ext cx="2290916" cy="0"/>
            </a:xfrm>
            <a:prstGeom prst="line">
              <a:avLst/>
            </a:prstGeom>
            <a:ln w="5080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Group 4">
            <a:extLst>
              <a:ext uri="{FF2B5EF4-FFF2-40B4-BE49-F238E27FC236}">
                <a16:creationId xmlns:a16="http://schemas.microsoft.com/office/drawing/2014/main" xmlns="" id="{C7491E9B-720F-4428-8B68-6DD042CD6F13}"/>
              </a:ext>
            </a:extLst>
          </xdr:cNvPr>
          <xdr:cNvGrpSpPr/>
        </xdr:nvGrpSpPr>
        <xdr:grpSpPr>
          <a:xfrm>
            <a:off x="7858218" y="5248423"/>
            <a:ext cx="827072" cy="600689"/>
            <a:chOff x="7858218" y="5248423"/>
            <a:chExt cx="827072" cy="802447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xmlns="" id="{47635604-BF32-4668-9D49-5E96497BB981}"/>
                </a:ext>
              </a:extLst>
            </xdr:cNvPr>
            <xdr:cNvCxnSpPr>
              <a:cxnSpLocks/>
            </xdr:cNvCxnSpPr>
          </xdr:nvCxnSpPr>
          <xdr:spPr>
            <a:xfrm>
              <a:off x="8023633" y="5485329"/>
              <a:ext cx="0" cy="565541"/>
            </a:xfrm>
            <a:prstGeom prst="line">
              <a:avLst/>
            </a:prstGeom>
            <a:ln w="63500">
              <a:solidFill>
                <a:schemeClr val="accent4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xmlns="" id="{3E6347CA-8994-4E89-A6AA-8FAF561A684E}"/>
                </a:ext>
              </a:extLst>
            </xdr:cNvPr>
            <xdr:cNvCxnSpPr>
              <a:cxnSpLocks/>
            </xdr:cNvCxnSpPr>
          </xdr:nvCxnSpPr>
          <xdr:spPr>
            <a:xfrm>
              <a:off x="8354462" y="5381174"/>
              <a:ext cx="0" cy="669696"/>
            </a:xfrm>
            <a:prstGeom prst="line">
              <a:avLst/>
            </a:prstGeom>
            <a:ln w="63500">
              <a:solidFill>
                <a:schemeClr val="accent4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Straight Connector 7">
              <a:extLst>
                <a:ext uri="{FF2B5EF4-FFF2-40B4-BE49-F238E27FC236}">
                  <a16:creationId xmlns:a16="http://schemas.microsoft.com/office/drawing/2014/main" xmlns="" id="{F0D75288-EA82-483A-BDAB-733E0E311050}"/>
                </a:ext>
              </a:extLst>
            </xdr:cNvPr>
            <xdr:cNvCxnSpPr>
              <a:cxnSpLocks/>
            </xdr:cNvCxnSpPr>
          </xdr:nvCxnSpPr>
          <xdr:spPr>
            <a:xfrm>
              <a:off x="8189047" y="5540656"/>
              <a:ext cx="0" cy="510213"/>
            </a:xfrm>
            <a:prstGeom prst="line">
              <a:avLst/>
            </a:prstGeom>
            <a:ln w="63500">
              <a:solidFill>
                <a:schemeClr val="accent4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" name="Straight Connector 8">
              <a:extLst>
                <a:ext uri="{FF2B5EF4-FFF2-40B4-BE49-F238E27FC236}">
                  <a16:creationId xmlns:a16="http://schemas.microsoft.com/office/drawing/2014/main" xmlns="" id="{667C44C6-16CD-4C8C-AC1A-A2C9FB6F01F1}"/>
                </a:ext>
              </a:extLst>
            </xdr:cNvPr>
            <xdr:cNvCxnSpPr>
              <a:cxnSpLocks/>
            </xdr:cNvCxnSpPr>
          </xdr:nvCxnSpPr>
          <xdr:spPr>
            <a:xfrm>
              <a:off x="7858218" y="5647082"/>
              <a:ext cx="0" cy="403787"/>
            </a:xfrm>
            <a:prstGeom prst="line">
              <a:avLst/>
            </a:prstGeom>
            <a:ln w="63500">
              <a:solidFill>
                <a:schemeClr val="accent4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Straight Connector 9">
              <a:extLst>
                <a:ext uri="{FF2B5EF4-FFF2-40B4-BE49-F238E27FC236}">
                  <a16:creationId xmlns:a16="http://schemas.microsoft.com/office/drawing/2014/main" xmlns="" id="{7F8D5948-68CF-4ED7-9744-6E8A59A224BC}"/>
                </a:ext>
              </a:extLst>
            </xdr:cNvPr>
            <xdr:cNvCxnSpPr>
              <a:cxnSpLocks/>
            </xdr:cNvCxnSpPr>
          </xdr:nvCxnSpPr>
          <xdr:spPr>
            <a:xfrm>
              <a:off x="8519876" y="5485329"/>
              <a:ext cx="0" cy="565541"/>
            </a:xfrm>
            <a:prstGeom prst="line">
              <a:avLst/>
            </a:prstGeom>
            <a:ln w="63500">
              <a:solidFill>
                <a:schemeClr val="accent4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Straight Connector 10">
              <a:extLst>
                <a:ext uri="{FF2B5EF4-FFF2-40B4-BE49-F238E27FC236}">
                  <a16:creationId xmlns:a16="http://schemas.microsoft.com/office/drawing/2014/main" xmlns="" id="{C6E8896B-B540-4A64-9178-B4672A1B8933}"/>
                </a:ext>
              </a:extLst>
            </xdr:cNvPr>
            <xdr:cNvCxnSpPr>
              <a:cxnSpLocks/>
            </xdr:cNvCxnSpPr>
          </xdr:nvCxnSpPr>
          <xdr:spPr>
            <a:xfrm>
              <a:off x="8685290" y="5248423"/>
              <a:ext cx="0" cy="802446"/>
            </a:xfrm>
            <a:prstGeom prst="line">
              <a:avLst/>
            </a:prstGeom>
            <a:ln w="63500">
              <a:solidFill>
                <a:schemeClr val="accent4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tables/table1.xml><?xml version="1.0" encoding="utf-8"?>
<table xmlns="http://schemas.openxmlformats.org/spreadsheetml/2006/main" id="2" name="Table134523" displayName="Table134523" ref="B5:E33" totalsRowShown="0" headerRowDxfId="6" dataDxfId="4" headerRowBorderDxfId="5">
  <tableColumns count="4">
    <tableColumn id="3" name="موجودی لحظه ای در بازار (EQUITY)" dataDxfId="3">
      <calculatedColumnFormula>G6*0.6</calculatedColumnFormula>
    </tableColumn>
    <tableColumn id="4" name="درصد ریسک در هر معامله(بعنوان پیش فرض 1% در نظر گرفته شده" dataDxfId="2">
      <calculatedColumnFormula>Table134523[موجودی لحظه ای در بازار (EQUITY)]*0.02</calculatedColumnFormula>
    </tableColumn>
    <tableColumn id="5" name="حد ضرر به پوینت" dataDxfId="1"/>
    <tableColumn id="7" name="حجم ورودی به معامله (بر حسب لات )" dataDxfId="0">
      <calculatedColumnFormula>(C6/((0.1*D6)/10000))/100000</calculatedColumnFormula>
    </tableColumn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4"/>
  <sheetViews>
    <sheetView tabSelected="1" zoomScale="115" zoomScaleNormal="115" workbookViewId="0">
      <selection activeCell="C9" sqref="C9"/>
    </sheetView>
  </sheetViews>
  <sheetFormatPr defaultColWidth="11.7109375" defaultRowHeight="17.25" x14ac:dyDescent="0.25"/>
  <cols>
    <col min="1" max="1" width="0.85546875" style="1" customWidth="1"/>
    <col min="2" max="2" width="15" style="1" customWidth="1"/>
    <col min="3" max="3" width="17.42578125" style="1" customWidth="1"/>
    <col min="4" max="4" width="12" style="1" customWidth="1"/>
    <col min="5" max="5" width="13.28515625" style="1" customWidth="1"/>
    <col min="6" max="6" width="0.5703125" customWidth="1"/>
    <col min="7" max="7" width="12.5703125" style="3" customWidth="1"/>
    <col min="8" max="8" width="14.7109375" style="4" customWidth="1"/>
    <col min="9" max="9" width="0.5703125" style="4" customWidth="1"/>
    <col min="10" max="10" width="14" style="1" customWidth="1"/>
    <col min="11" max="11" width="0.85546875" style="1" customWidth="1"/>
    <col min="12" max="16384" width="11.7109375" style="1"/>
  </cols>
  <sheetData>
    <row r="1" spans="2:10" ht="3.75" customHeight="1" thickBot="1" x14ac:dyDescent="0.3"/>
    <row r="2" spans="2:10" ht="33.75" customHeight="1" thickBot="1" x14ac:dyDescent="0.3">
      <c r="B2" s="29" t="s">
        <v>2</v>
      </c>
      <c r="C2" s="30"/>
      <c r="D2" s="30"/>
      <c r="E2" s="31"/>
      <c r="F2" s="1"/>
      <c r="G2" s="28">
        <v>44197</v>
      </c>
      <c r="H2" s="27" t="s">
        <v>11</v>
      </c>
    </row>
    <row r="3" spans="2:10" ht="23.25" customHeight="1" x14ac:dyDescent="0.25">
      <c r="B3" s="32" t="s">
        <v>15</v>
      </c>
      <c r="C3" s="33"/>
      <c r="D3" s="33"/>
      <c r="E3" s="36">
        <v>5000</v>
      </c>
      <c r="F3" s="1"/>
      <c r="H3" s="5">
        <f>G6*0.5</f>
        <v>2500</v>
      </c>
      <c r="I3" s="5"/>
    </row>
    <row r="4" spans="2:10" ht="19.5" customHeight="1" x14ac:dyDescent="0.25">
      <c r="B4" s="24" t="s">
        <v>3</v>
      </c>
      <c r="C4" s="25" t="s">
        <v>4</v>
      </c>
      <c r="D4" s="25" t="s">
        <v>5</v>
      </c>
      <c r="E4" s="26" t="s">
        <v>6</v>
      </c>
      <c r="F4" s="1"/>
      <c r="H4" s="5"/>
      <c r="I4" s="5"/>
    </row>
    <row r="5" spans="2:10" ht="63.75" customHeight="1" thickBot="1" x14ac:dyDescent="0.3">
      <c r="B5" s="23" t="s">
        <v>8</v>
      </c>
      <c r="C5" s="9" t="s">
        <v>10</v>
      </c>
      <c r="D5" s="22" t="s">
        <v>7</v>
      </c>
      <c r="E5" s="37" t="s">
        <v>14</v>
      </c>
      <c r="F5" s="1"/>
      <c r="G5" s="19" t="s">
        <v>9</v>
      </c>
      <c r="H5" s="20" t="s">
        <v>12</v>
      </c>
      <c r="J5" s="21" t="s">
        <v>13</v>
      </c>
    </row>
    <row r="6" spans="2:10" ht="20.25" customHeight="1" x14ac:dyDescent="0.25">
      <c r="B6" s="10">
        <f>G6*1</f>
        <v>5000</v>
      </c>
      <c r="C6" s="11">
        <f>Table134523[موجودی لحظه ای در بازار (EQUITY)]*0.01</f>
        <v>50</v>
      </c>
      <c r="D6" s="35">
        <v>250</v>
      </c>
      <c r="E6" s="13">
        <f>(C6/((0.1*D6)/10000))/100000</f>
        <v>0.2</v>
      </c>
      <c r="F6" s="1">
        <v>880</v>
      </c>
      <c r="G6" s="34">
        <v>5000</v>
      </c>
      <c r="H6" s="16">
        <f>(G6/E3)-1</f>
        <v>0</v>
      </c>
      <c r="I6" s="6"/>
      <c r="J6" s="17"/>
    </row>
    <row r="7" spans="2:10" ht="20.25" customHeight="1" x14ac:dyDescent="0.25">
      <c r="B7" s="10">
        <f>G7*1</f>
        <v>5040</v>
      </c>
      <c r="C7" s="11">
        <f>Table134523[موجودی لحظه ای در بازار (EQUITY)]*0.01</f>
        <v>50.4</v>
      </c>
      <c r="D7" s="35">
        <v>150</v>
      </c>
      <c r="E7" s="13">
        <f>(C7/((0.1*D7)/10000))/100000</f>
        <v>0.33600000000000002</v>
      </c>
      <c r="F7" s="1"/>
      <c r="G7" s="34">
        <v>5040</v>
      </c>
      <c r="H7" s="16">
        <f>(G7/E3)-1</f>
        <v>8.0000000000000071E-3</v>
      </c>
      <c r="I7" s="6"/>
      <c r="J7" s="18">
        <f>H7-H6</f>
        <v>8.0000000000000071E-3</v>
      </c>
    </row>
    <row r="8" spans="2:10" ht="20.25" customHeight="1" x14ac:dyDescent="0.25">
      <c r="B8" s="10">
        <f t="shared" ref="B8:B33" si="0">G8*1</f>
        <v>5023</v>
      </c>
      <c r="C8" s="11">
        <f>Table134523[موجودی لحظه ای در بازار (EQUITY)]*0.01</f>
        <v>50.230000000000004</v>
      </c>
      <c r="D8" s="35">
        <v>270</v>
      </c>
      <c r="E8" s="13">
        <f>(C8/((0.1*D8)/10000))/100000</f>
        <v>0.18603703703703706</v>
      </c>
      <c r="F8" s="1"/>
      <c r="G8" s="34">
        <v>5023</v>
      </c>
      <c r="H8" s="16">
        <f>(G8/E3)-1</f>
        <v>4.5999999999999375E-3</v>
      </c>
      <c r="I8" s="6"/>
      <c r="J8" s="18">
        <f t="shared" ref="J8:J33" si="1">H8-H7</f>
        <v>-3.4000000000000696E-3</v>
      </c>
    </row>
    <row r="9" spans="2:10" ht="20.25" customHeight="1" x14ac:dyDescent="0.25">
      <c r="B9" s="10">
        <f t="shared" si="0"/>
        <v>5065</v>
      </c>
      <c r="C9" s="11">
        <f>Table134523[موجودی لحظه ای در بازار (EQUITY)]*0.01</f>
        <v>50.65</v>
      </c>
      <c r="D9" s="35">
        <v>330</v>
      </c>
      <c r="E9" s="13">
        <f t="shared" ref="E9:E33" si="2">(C9/((0.1*D9)/10000))/100000</f>
        <v>0.15348484848484847</v>
      </c>
      <c r="F9" s="1"/>
      <c r="G9" s="34">
        <v>5065</v>
      </c>
      <c r="H9" s="16">
        <f>(G9/E3)-1</f>
        <v>1.2999999999999901E-2</v>
      </c>
      <c r="I9" s="6"/>
      <c r="J9" s="18">
        <f t="shared" si="1"/>
        <v>8.3999999999999631E-3</v>
      </c>
    </row>
    <row r="10" spans="2:10" ht="20.25" customHeight="1" x14ac:dyDescent="0.25">
      <c r="B10" s="10">
        <f t="shared" si="0"/>
        <v>0</v>
      </c>
      <c r="C10" s="11">
        <f>Table134523[موجودی لحظه ای در بازار (EQUITY)]*0.01</f>
        <v>0</v>
      </c>
      <c r="D10" s="12"/>
      <c r="E10" s="13" t="e">
        <f t="shared" si="2"/>
        <v>#DIV/0!</v>
      </c>
      <c r="F10" s="1"/>
      <c r="G10" s="15"/>
      <c r="H10" s="16">
        <f>(G10/E3)-1</f>
        <v>-1</v>
      </c>
      <c r="I10" s="6"/>
      <c r="J10" s="18">
        <f t="shared" si="1"/>
        <v>-1.0129999999999999</v>
      </c>
    </row>
    <row r="11" spans="2:10" ht="20.25" customHeight="1" x14ac:dyDescent="0.25">
      <c r="B11" s="10">
        <f t="shared" si="0"/>
        <v>0</v>
      </c>
      <c r="C11" s="11">
        <f>Table134523[موجودی لحظه ای در بازار (EQUITY)]*0.01</f>
        <v>0</v>
      </c>
      <c r="D11" s="12"/>
      <c r="E11" s="13" t="e">
        <f t="shared" si="2"/>
        <v>#DIV/0!</v>
      </c>
      <c r="F11" s="1"/>
      <c r="G11" s="15"/>
      <c r="H11" s="16">
        <f>(G11/E3)-1</f>
        <v>-1</v>
      </c>
      <c r="I11" s="6"/>
      <c r="J11" s="18">
        <f t="shared" si="1"/>
        <v>0</v>
      </c>
    </row>
    <row r="12" spans="2:10" ht="20.25" customHeight="1" x14ac:dyDescent="0.25">
      <c r="B12" s="10">
        <f t="shared" si="0"/>
        <v>0</v>
      </c>
      <c r="C12" s="11">
        <f>Table134523[موجودی لحظه ای در بازار (EQUITY)]*0.01</f>
        <v>0</v>
      </c>
      <c r="D12" s="12"/>
      <c r="E12" s="13" t="e">
        <f t="shared" si="2"/>
        <v>#DIV/0!</v>
      </c>
      <c r="F12" s="1"/>
      <c r="G12" s="15"/>
      <c r="H12" s="16">
        <f>(G12/E3)-1</f>
        <v>-1</v>
      </c>
      <c r="I12" s="6"/>
      <c r="J12" s="18">
        <f t="shared" si="1"/>
        <v>0</v>
      </c>
    </row>
    <row r="13" spans="2:10" ht="20.25" customHeight="1" x14ac:dyDescent="0.25">
      <c r="B13" s="10">
        <f t="shared" si="0"/>
        <v>0</v>
      </c>
      <c r="C13" s="11">
        <f>Table134523[موجودی لحظه ای در بازار (EQUITY)]*0.01</f>
        <v>0</v>
      </c>
      <c r="D13" s="12"/>
      <c r="E13" s="13" t="e">
        <f t="shared" si="2"/>
        <v>#DIV/0!</v>
      </c>
      <c r="F13" s="1"/>
      <c r="G13" s="15"/>
      <c r="H13" s="16">
        <f>(G13/E3)-1</f>
        <v>-1</v>
      </c>
      <c r="I13" s="6"/>
      <c r="J13" s="18">
        <f t="shared" si="1"/>
        <v>0</v>
      </c>
    </row>
    <row r="14" spans="2:10" ht="20.25" customHeight="1" x14ac:dyDescent="0.25">
      <c r="B14" s="10">
        <f t="shared" si="0"/>
        <v>0</v>
      </c>
      <c r="C14" s="11">
        <f>Table134523[موجودی لحظه ای در بازار (EQUITY)]*0.01</f>
        <v>0</v>
      </c>
      <c r="D14" s="14"/>
      <c r="E14" s="13" t="e">
        <f t="shared" si="2"/>
        <v>#DIV/0!</v>
      </c>
      <c r="F14" s="1"/>
      <c r="G14" s="15"/>
      <c r="H14" s="16">
        <f>(G14/E3)-1</f>
        <v>-1</v>
      </c>
      <c r="I14" s="6"/>
      <c r="J14" s="18">
        <f t="shared" si="1"/>
        <v>0</v>
      </c>
    </row>
    <row r="15" spans="2:10" ht="20.25" customHeight="1" x14ac:dyDescent="0.25">
      <c r="B15" s="10">
        <f t="shared" si="0"/>
        <v>0</v>
      </c>
      <c r="C15" s="11">
        <f>Table134523[موجودی لحظه ای در بازار (EQUITY)]*0.01</f>
        <v>0</v>
      </c>
      <c r="D15" s="14"/>
      <c r="E15" s="13" t="e">
        <f t="shared" si="2"/>
        <v>#DIV/0!</v>
      </c>
      <c r="F15" s="1"/>
      <c r="G15" s="15"/>
      <c r="H15" s="16">
        <f>(G15/E3)-1</f>
        <v>-1</v>
      </c>
      <c r="I15" s="6"/>
      <c r="J15" s="18">
        <f t="shared" si="1"/>
        <v>0</v>
      </c>
    </row>
    <row r="16" spans="2:10" ht="20.25" customHeight="1" x14ac:dyDescent="0.25">
      <c r="B16" s="10">
        <f t="shared" si="0"/>
        <v>0</v>
      </c>
      <c r="C16" s="11">
        <f>Table134523[موجودی لحظه ای در بازار (EQUITY)]*0.01</f>
        <v>0</v>
      </c>
      <c r="D16" s="14"/>
      <c r="E16" s="13" t="e">
        <f t="shared" si="2"/>
        <v>#DIV/0!</v>
      </c>
      <c r="F16" s="1"/>
      <c r="G16" s="15"/>
      <c r="H16" s="16">
        <f>(G16/E3)-1</f>
        <v>-1</v>
      </c>
      <c r="I16" s="6"/>
      <c r="J16" s="18">
        <f t="shared" si="1"/>
        <v>0</v>
      </c>
    </row>
    <row r="17" spans="2:10" ht="20.25" customHeight="1" x14ac:dyDescent="0.25">
      <c r="B17" s="10">
        <f t="shared" si="0"/>
        <v>0</v>
      </c>
      <c r="C17" s="11">
        <f>Table134523[موجودی لحظه ای در بازار (EQUITY)]*0.01</f>
        <v>0</v>
      </c>
      <c r="D17" s="14"/>
      <c r="E17" s="13" t="e">
        <f t="shared" si="2"/>
        <v>#DIV/0!</v>
      </c>
      <c r="F17" s="1"/>
      <c r="G17" s="15"/>
      <c r="H17" s="16">
        <f>(G17/E3)-1</f>
        <v>-1</v>
      </c>
      <c r="I17" s="6"/>
      <c r="J17" s="18">
        <f t="shared" si="1"/>
        <v>0</v>
      </c>
    </row>
    <row r="18" spans="2:10" ht="20.25" customHeight="1" x14ac:dyDescent="0.25">
      <c r="B18" s="10">
        <f t="shared" si="0"/>
        <v>0</v>
      </c>
      <c r="C18" s="11">
        <f>Table134523[موجودی لحظه ای در بازار (EQUITY)]*0.01</f>
        <v>0</v>
      </c>
      <c r="D18" s="14"/>
      <c r="E18" s="13" t="e">
        <f t="shared" si="2"/>
        <v>#DIV/0!</v>
      </c>
      <c r="F18" s="2"/>
      <c r="G18" s="15"/>
      <c r="H18" s="16">
        <f>(G18/E3)-1</f>
        <v>-1</v>
      </c>
      <c r="I18" s="6"/>
      <c r="J18" s="18">
        <f t="shared" si="1"/>
        <v>0</v>
      </c>
    </row>
    <row r="19" spans="2:10" ht="20.25" customHeight="1" x14ac:dyDescent="0.25">
      <c r="B19" s="10">
        <f t="shared" si="0"/>
        <v>0</v>
      </c>
      <c r="C19" s="11">
        <f>Table134523[موجودی لحظه ای در بازار (EQUITY)]*0.01</f>
        <v>0</v>
      </c>
      <c r="D19" s="14"/>
      <c r="E19" s="13" t="e">
        <f t="shared" si="2"/>
        <v>#DIV/0!</v>
      </c>
      <c r="F19" s="1"/>
      <c r="G19" s="15"/>
      <c r="H19" s="16">
        <f>(G19/E3)-1</f>
        <v>-1</v>
      </c>
      <c r="I19" s="6"/>
      <c r="J19" s="18">
        <f t="shared" si="1"/>
        <v>0</v>
      </c>
    </row>
    <row r="20" spans="2:10" ht="20.25" customHeight="1" x14ac:dyDescent="0.25">
      <c r="B20" s="10">
        <f t="shared" si="0"/>
        <v>0</v>
      </c>
      <c r="C20" s="11">
        <f>Table134523[موجودی لحظه ای در بازار (EQUITY)]*0.01</f>
        <v>0</v>
      </c>
      <c r="D20" s="14"/>
      <c r="E20" s="13" t="e">
        <f t="shared" si="2"/>
        <v>#DIV/0!</v>
      </c>
      <c r="F20" s="1"/>
      <c r="G20" s="15"/>
      <c r="H20" s="16">
        <f>(G20/E3)-1</f>
        <v>-1</v>
      </c>
      <c r="I20" s="6"/>
      <c r="J20" s="18">
        <f t="shared" si="1"/>
        <v>0</v>
      </c>
    </row>
    <row r="21" spans="2:10" ht="20.25" customHeight="1" x14ac:dyDescent="0.25">
      <c r="B21" s="10">
        <f t="shared" si="0"/>
        <v>0</v>
      </c>
      <c r="C21" s="11">
        <f>Table134523[موجودی لحظه ای در بازار (EQUITY)]*0.01</f>
        <v>0</v>
      </c>
      <c r="D21" s="14"/>
      <c r="E21" s="13" t="e">
        <f t="shared" si="2"/>
        <v>#DIV/0!</v>
      </c>
      <c r="F21" s="1"/>
      <c r="G21" s="15"/>
      <c r="H21" s="16">
        <f>(G21/E3)-1</f>
        <v>-1</v>
      </c>
      <c r="I21" s="6"/>
      <c r="J21" s="18">
        <f t="shared" si="1"/>
        <v>0</v>
      </c>
    </row>
    <row r="22" spans="2:10" ht="20.25" customHeight="1" x14ac:dyDescent="0.25">
      <c r="B22" s="10">
        <f t="shared" si="0"/>
        <v>0</v>
      </c>
      <c r="C22" s="11">
        <f>Table134523[موجودی لحظه ای در بازار (EQUITY)]*0.01</f>
        <v>0</v>
      </c>
      <c r="D22" s="14"/>
      <c r="E22" s="13" t="e">
        <f t="shared" si="2"/>
        <v>#DIV/0!</v>
      </c>
      <c r="F22" s="1"/>
      <c r="G22" s="15"/>
      <c r="H22" s="16">
        <f>(G22/E3)-1</f>
        <v>-1</v>
      </c>
      <c r="I22" s="6"/>
      <c r="J22" s="18">
        <f t="shared" si="1"/>
        <v>0</v>
      </c>
    </row>
    <row r="23" spans="2:10" ht="20.25" customHeight="1" x14ac:dyDescent="0.25">
      <c r="B23" s="10">
        <f t="shared" si="0"/>
        <v>0</v>
      </c>
      <c r="C23" s="11">
        <f>Table134523[موجودی لحظه ای در بازار (EQUITY)]*0.01</f>
        <v>0</v>
      </c>
      <c r="D23" s="14"/>
      <c r="E23" s="13" t="e">
        <f t="shared" si="2"/>
        <v>#DIV/0!</v>
      </c>
      <c r="F23" s="1"/>
      <c r="G23" s="15"/>
      <c r="H23" s="16">
        <f>(G23/E3)-1</f>
        <v>-1</v>
      </c>
      <c r="I23" s="6"/>
      <c r="J23" s="18">
        <f t="shared" si="1"/>
        <v>0</v>
      </c>
    </row>
    <row r="24" spans="2:10" ht="20.25" customHeight="1" x14ac:dyDescent="0.25">
      <c r="B24" s="10">
        <f t="shared" si="0"/>
        <v>0</v>
      </c>
      <c r="C24" s="11">
        <f>Table134523[موجودی لحظه ای در بازار (EQUITY)]*0.01</f>
        <v>0</v>
      </c>
      <c r="D24" s="14"/>
      <c r="E24" s="13" t="e">
        <f t="shared" si="2"/>
        <v>#DIV/0!</v>
      </c>
      <c r="F24" s="1"/>
      <c r="G24" s="15"/>
      <c r="H24" s="16">
        <f>(G24/E3)-1</f>
        <v>-1</v>
      </c>
      <c r="I24" s="6"/>
      <c r="J24" s="18">
        <f t="shared" si="1"/>
        <v>0</v>
      </c>
    </row>
    <row r="25" spans="2:10" ht="20.25" customHeight="1" x14ac:dyDescent="0.25">
      <c r="B25" s="10">
        <f t="shared" si="0"/>
        <v>0</v>
      </c>
      <c r="C25" s="11">
        <f>Table134523[موجودی لحظه ای در بازار (EQUITY)]*0.01</f>
        <v>0</v>
      </c>
      <c r="D25" s="14"/>
      <c r="E25" s="13" t="e">
        <f t="shared" si="2"/>
        <v>#DIV/0!</v>
      </c>
      <c r="F25" s="1"/>
      <c r="G25" s="15"/>
      <c r="H25" s="16">
        <f>(G25/E3)-1</f>
        <v>-1</v>
      </c>
      <c r="I25" s="6"/>
      <c r="J25" s="18">
        <f t="shared" si="1"/>
        <v>0</v>
      </c>
    </row>
    <row r="26" spans="2:10" ht="20.25" customHeight="1" x14ac:dyDescent="0.25">
      <c r="B26" s="10">
        <f t="shared" si="0"/>
        <v>0</v>
      </c>
      <c r="C26" s="11">
        <f>Table134523[موجودی لحظه ای در بازار (EQUITY)]*0.01</f>
        <v>0</v>
      </c>
      <c r="D26" s="14"/>
      <c r="E26" s="13" t="e">
        <f t="shared" si="2"/>
        <v>#DIV/0!</v>
      </c>
      <c r="F26" s="1"/>
      <c r="G26" s="15"/>
      <c r="H26" s="16">
        <f>(G26/E3)-1</f>
        <v>-1</v>
      </c>
      <c r="I26" s="6"/>
      <c r="J26" s="18">
        <f t="shared" si="1"/>
        <v>0</v>
      </c>
    </row>
    <row r="27" spans="2:10" ht="20.25" customHeight="1" x14ac:dyDescent="0.25">
      <c r="B27" s="10">
        <f t="shared" si="0"/>
        <v>0</v>
      </c>
      <c r="C27" s="11">
        <f>Table134523[موجودی لحظه ای در بازار (EQUITY)]*0.01</f>
        <v>0</v>
      </c>
      <c r="D27" s="14"/>
      <c r="E27" s="13" t="e">
        <f t="shared" si="2"/>
        <v>#DIV/0!</v>
      </c>
      <c r="F27" s="1"/>
      <c r="G27" s="15"/>
      <c r="H27" s="16">
        <f>(G27/E3)-1</f>
        <v>-1</v>
      </c>
      <c r="I27" s="6"/>
      <c r="J27" s="18">
        <f t="shared" si="1"/>
        <v>0</v>
      </c>
    </row>
    <row r="28" spans="2:10" ht="20.25" customHeight="1" x14ac:dyDescent="0.25">
      <c r="B28" s="10">
        <f t="shared" si="0"/>
        <v>0</v>
      </c>
      <c r="C28" s="11">
        <f>Table134523[موجودی لحظه ای در بازار (EQUITY)]*0.01</f>
        <v>0</v>
      </c>
      <c r="D28" s="14"/>
      <c r="E28" s="13" t="e">
        <f t="shared" si="2"/>
        <v>#DIV/0!</v>
      </c>
      <c r="F28" s="1"/>
      <c r="G28" s="15"/>
      <c r="H28" s="16">
        <f>(G28/E3)-1</f>
        <v>-1</v>
      </c>
      <c r="I28" s="6"/>
      <c r="J28" s="18">
        <f t="shared" si="1"/>
        <v>0</v>
      </c>
    </row>
    <row r="29" spans="2:10" ht="20.25" customHeight="1" x14ac:dyDescent="0.25">
      <c r="B29" s="10">
        <f t="shared" si="0"/>
        <v>0</v>
      </c>
      <c r="C29" s="11">
        <f>Table134523[موجودی لحظه ای در بازار (EQUITY)]*0.01</f>
        <v>0</v>
      </c>
      <c r="D29" s="14"/>
      <c r="E29" s="13" t="e">
        <f t="shared" si="2"/>
        <v>#DIV/0!</v>
      </c>
      <c r="F29" s="1"/>
      <c r="G29" s="15"/>
      <c r="H29" s="16">
        <f>(G29/E3)-1</f>
        <v>-1</v>
      </c>
      <c r="I29" s="6"/>
      <c r="J29" s="18">
        <f t="shared" si="1"/>
        <v>0</v>
      </c>
    </row>
    <row r="30" spans="2:10" ht="20.25" customHeight="1" x14ac:dyDescent="0.25">
      <c r="B30" s="10">
        <f t="shared" si="0"/>
        <v>0</v>
      </c>
      <c r="C30" s="11">
        <f>Table134523[موجودی لحظه ای در بازار (EQUITY)]*0.01</f>
        <v>0</v>
      </c>
      <c r="D30" s="14"/>
      <c r="E30" s="13" t="e">
        <f t="shared" si="2"/>
        <v>#DIV/0!</v>
      </c>
      <c r="F30" s="1"/>
      <c r="G30" s="15"/>
      <c r="H30" s="16">
        <f>(G30/E3)-1</f>
        <v>-1</v>
      </c>
      <c r="I30" s="6"/>
      <c r="J30" s="18">
        <f t="shared" si="1"/>
        <v>0</v>
      </c>
    </row>
    <row r="31" spans="2:10" ht="20.25" customHeight="1" x14ac:dyDescent="0.25">
      <c r="B31" s="10">
        <f t="shared" si="0"/>
        <v>0</v>
      </c>
      <c r="C31" s="11">
        <f>Table134523[موجودی لحظه ای در بازار (EQUITY)]*0.01</f>
        <v>0</v>
      </c>
      <c r="D31" s="14"/>
      <c r="E31" s="13" t="e">
        <f t="shared" si="2"/>
        <v>#DIV/0!</v>
      </c>
      <c r="F31" s="1"/>
      <c r="G31" s="15"/>
      <c r="H31" s="16">
        <f>(G31/E3)-1</f>
        <v>-1</v>
      </c>
      <c r="I31" s="6"/>
      <c r="J31" s="18">
        <f t="shared" si="1"/>
        <v>0</v>
      </c>
    </row>
    <row r="32" spans="2:10" ht="20.25" customHeight="1" x14ac:dyDescent="0.25">
      <c r="B32" s="10">
        <f t="shared" si="0"/>
        <v>0</v>
      </c>
      <c r="C32" s="11">
        <f>Table134523[موجودی لحظه ای در بازار (EQUITY)]*0.01</f>
        <v>0</v>
      </c>
      <c r="D32" s="14"/>
      <c r="E32" s="13" t="e">
        <f t="shared" si="2"/>
        <v>#DIV/0!</v>
      </c>
      <c r="F32" s="1"/>
      <c r="G32" s="15"/>
      <c r="H32" s="16">
        <f>(G32/E3)-1</f>
        <v>-1</v>
      </c>
      <c r="I32" s="6"/>
      <c r="J32" s="18">
        <f t="shared" si="1"/>
        <v>0</v>
      </c>
    </row>
    <row r="33" spans="2:10" ht="20.25" customHeight="1" x14ac:dyDescent="0.25">
      <c r="B33" s="10">
        <f t="shared" si="0"/>
        <v>0</v>
      </c>
      <c r="C33" s="11">
        <f>Table134523[موجودی لحظه ای در بازار (EQUITY)]*0.01</f>
        <v>0</v>
      </c>
      <c r="D33" s="14"/>
      <c r="E33" s="13" t="e">
        <f t="shared" si="2"/>
        <v>#DIV/0!</v>
      </c>
      <c r="F33" s="1"/>
      <c r="G33" s="15"/>
      <c r="H33" s="16">
        <f>(G33/E3)-1</f>
        <v>-1</v>
      </c>
      <c r="I33" s="6"/>
      <c r="J33" s="18">
        <f t="shared" si="1"/>
        <v>0</v>
      </c>
    </row>
    <row r="34" spans="2:10" ht="20.25" customHeight="1" x14ac:dyDescent="0.25">
      <c r="F34" s="1"/>
    </row>
  </sheetData>
  <mergeCells count="2">
    <mergeCell ref="B2:E2"/>
    <mergeCell ref="B3:D3"/>
  </mergeCells>
  <conditionalFormatting sqref="H6:I29">
    <cfRule type="cellIs" dxfId="19" priority="13" operator="lessThan">
      <formula>0</formula>
    </cfRule>
  </conditionalFormatting>
  <conditionalFormatting sqref="H1:I1 H3:I29 I2 H34:I1048576">
    <cfRule type="cellIs" dxfId="18" priority="12" operator="lessThan">
      <formula>0</formula>
    </cfRule>
  </conditionalFormatting>
  <conditionalFormatting sqref="J6:J29">
    <cfRule type="cellIs" dxfId="17" priority="10" operator="lessThan">
      <formula>0</formula>
    </cfRule>
    <cfRule type="cellIs" dxfId="16" priority="11" operator="greaterThan">
      <formula>0</formula>
    </cfRule>
  </conditionalFormatting>
  <conditionalFormatting sqref="H32:I33 I30:I31">
    <cfRule type="cellIs" dxfId="15" priority="9" operator="lessThan">
      <formula>0</formula>
    </cfRule>
  </conditionalFormatting>
  <conditionalFormatting sqref="H32:I33 I30:I31">
    <cfRule type="cellIs" dxfId="14" priority="8" operator="lessThan">
      <formula>0</formula>
    </cfRule>
  </conditionalFormatting>
  <conditionalFormatting sqref="J30:J33">
    <cfRule type="cellIs" dxfId="13" priority="6" operator="lessThan">
      <formula>0</formula>
    </cfRule>
    <cfRule type="cellIs" dxfId="12" priority="7" operator="greaterThan">
      <formula>0</formula>
    </cfRule>
  </conditionalFormatting>
  <conditionalFormatting sqref="H30">
    <cfRule type="cellIs" dxfId="11" priority="5" operator="lessThan">
      <formula>0</formula>
    </cfRule>
  </conditionalFormatting>
  <conditionalFormatting sqref="H30">
    <cfRule type="cellIs" dxfId="10" priority="4" operator="lessThan">
      <formula>0</formula>
    </cfRule>
  </conditionalFormatting>
  <conditionalFormatting sqref="H31">
    <cfRule type="cellIs" dxfId="9" priority="3" operator="lessThan">
      <formula>0</formula>
    </cfRule>
  </conditionalFormatting>
  <conditionalFormatting sqref="H31">
    <cfRule type="cellIs" dxfId="8" priority="2" operator="lessThan">
      <formula>0</formula>
    </cfRule>
  </conditionalFormatting>
  <conditionalFormatting sqref="J5">
    <cfRule type="cellIs" dxfId="7" priority="1" operator="lessThan">
      <formula>0</formula>
    </cfRule>
  </conditionalFormatting>
  <pageMargins left="0.23" right="0.26" top="0.52" bottom="0.32" header="0.3" footer="0.16"/>
  <pageSetup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5"/>
  <sheetViews>
    <sheetView zoomScale="175" zoomScaleNormal="175" workbookViewId="0">
      <selection activeCell="D5" sqref="D5"/>
    </sheetView>
  </sheetViews>
  <sheetFormatPr defaultRowHeight="15" x14ac:dyDescent="0.25"/>
  <cols>
    <col min="4" max="4" width="26.28515625" customWidth="1"/>
  </cols>
  <sheetData>
    <row r="4" spans="4:4" x14ac:dyDescent="0.25">
      <c r="D4" s="7" t="s">
        <v>0</v>
      </c>
    </row>
    <row r="5" spans="4:4" x14ac:dyDescent="0.25">
      <c r="D5" s="8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جدول محاسبه حجم ورودی معامله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HOGOVISTA</dc:creator>
  <cp:lastModifiedBy>Hossein Taheri</cp:lastModifiedBy>
  <cp:lastPrinted>2021-05-02T12:48:21Z</cp:lastPrinted>
  <dcterms:created xsi:type="dcterms:W3CDTF">2015-06-05T18:17:20Z</dcterms:created>
  <dcterms:modified xsi:type="dcterms:W3CDTF">2021-05-04T09:01:18Z</dcterms:modified>
</cp:coreProperties>
</file>