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omeil\Desktop\"/>
    </mc:Choice>
  </mc:AlternateContent>
  <bookViews>
    <workbookView xWindow="-120" yWindow="-120" windowWidth="20736" windowHeight="11316"/>
  </bookViews>
  <sheets>
    <sheet name="Loge Book" sheetId="6" r:id="rId1"/>
    <sheet name="Data Validation" sheetId="2" state="hidden" r:id="rId2"/>
  </sheets>
  <definedNames>
    <definedName name="_xlnm._FilterDatabase" localSheetId="0" hidden="1">'Loge Book'!$A$3:$AO$103</definedName>
    <definedName name="_xlnm.Print_Area" localSheetId="0">'Loge Book'!$A$1:$AN$103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" i="6" l="1"/>
  <c r="AD6" i="6"/>
  <c r="AD7" i="6"/>
  <c r="AD8" i="6"/>
  <c r="AD9" i="6"/>
  <c r="AD10" i="6"/>
  <c r="AD11" i="6"/>
  <c r="AD12" i="6"/>
  <c r="AD13" i="6"/>
  <c r="AD14" i="6"/>
  <c r="AD15" i="6"/>
  <c r="AD16" i="6"/>
  <c r="AD17" i="6"/>
  <c r="AD18" i="6"/>
  <c r="AD19" i="6"/>
  <c r="AD20" i="6"/>
  <c r="AD21" i="6"/>
  <c r="AD22" i="6"/>
  <c r="AD23" i="6"/>
  <c r="AD24" i="6"/>
  <c r="AD25" i="6"/>
  <c r="AD26" i="6"/>
  <c r="AD27" i="6"/>
  <c r="AD28" i="6"/>
  <c r="AD29" i="6"/>
  <c r="AD30" i="6"/>
  <c r="AD31" i="6"/>
  <c r="AD32" i="6"/>
  <c r="AD33" i="6"/>
  <c r="AD34" i="6"/>
  <c r="AD35" i="6"/>
  <c r="AD36" i="6"/>
  <c r="AD37" i="6"/>
  <c r="AD38" i="6"/>
  <c r="AD39" i="6"/>
  <c r="AD40" i="6"/>
  <c r="AD41" i="6"/>
  <c r="AD42" i="6"/>
  <c r="AD43" i="6"/>
  <c r="AD44" i="6"/>
  <c r="AD45" i="6"/>
  <c r="AD46" i="6"/>
  <c r="AD47" i="6"/>
  <c r="AD48" i="6"/>
  <c r="AD49" i="6"/>
  <c r="AD50" i="6"/>
  <c r="AD51" i="6"/>
  <c r="AD52" i="6"/>
  <c r="AD53" i="6"/>
  <c r="AD54" i="6"/>
  <c r="AD55" i="6"/>
  <c r="AD56" i="6"/>
  <c r="AD57" i="6"/>
  <c r="AD58" i="6"/>
  <c r="AD59" i="6"/>
  <c r="AD60" i="6"/>
  <c r="AD61" i="6"/>
  <c r="AD62" i="6"/>
  <c r="AD63" i="6"/>
  <c r="AD64" i="6"/>
  <c r="AD65" i="6"/>
  <c r="AD66" i="6"/>
  <c r="AD67" i="6"/>
  <c r="AD68" i="6"/>
  <c r="AD69" i="6"/>
  <c r="AD70" i="6"/>
  <c r="AD71" i="6"/>
  <c r="AD72" i="6"/>
  <c r="AD73" i="6"/>
  <c r="AD74" i="6"/>
  <c r="AD75" i="6"/>
  <c r="AD76" i="6"/>
  <c r="AD77" i="6"/>
  <c r="AD78" i="6"/>
  <c r="AD79" i="6"/>
  <c r="AD80" i="6"/>
  <c r="AD81" i="6"/>
  <c r="AD82" i="6"/>
  <c r="AD83" i="6"/>
  <c r="AD84" i="6"/>
  <c r="AD85" i="6"/>
  <c r="AD86" i="6"/>
  <c r="AD87" i="6"/>
  <c r="AD88" i="6"/>
  <c r="AD89" i="6"/>
  <c r="AD90" i="6"/>
  <c r="AD91" i="6"/>
  <c r="AD92" i="6"/>
  <c r="AD93" i="6"/>
  <c r="AD94" i="6"/>
  <c r="AD95" i="6"/>
  <c r="AD96" i="6"/>
  <c r="AD97" i="6"/>
  <c r="AD98" i="6"/>
  <c r="AD99" i="6"/>
  <c r="AD100" i="6"/>
  <c r="AD101" i="6"/>
  <c r="AD102" i="6"/>
  <c r="AD103" i="6"/>
  <c r="AD4" i="6"/>
  <c r="AG4" i="6" l="1"/>
  <c r="AH4" i="6" l="1"/>
  <c r="AI4" i="6" s="1"/>
  <c r="AD1" i="6"/>
  <c r="AE1" i="6"/>
  <c r="D103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AJ4" i="6" l="1"/>
  <c r="F1" i="6"/>
  <c r="AG66" i="6"/>
  <c r="AH66" i="6" s="1"/>
  <c r="AG67" i="6"/>
  <c r="AH67" i="6" s="1"/>
  <c r="AG68" i="6"/>
  <c r="AH68" i="6" s="1"/>
  <c r="AG69" i="6"/>
  <c r="AH69" i="6" s="1"/>
  <c r="AG70" i="6"/>
  <c r="AH70" i="6" s="1"/>
  <c r="AG71" i="6"/>
  <c r="AH71" i="6" s="1"/>
  <c r="AG72" i="6"/>
  <c r="AH72" i="6" s="1"/>
  <c r="AG73" i="6"/>
  <c r="AH73" i="6" s="1"/>
  <c r="AG74" i="6"/>
  <c r="AH74" i="6" s="1"/>
  <c r="AG75" i="6"/>
  <c r="AH75" i="6" s="1"/>
  <c r="AG76" i="6"/>
  <c r="AH76" i="6" s="1"/>
  <c r="AG77" i="6"/>
  <c r="AH77" i="6" s="1"/>
  <c r="AG78" i="6"/>
  <c r="AH78" i="6" s="1"/>
  <c r="AG79" i="6"/>
  <c r="AH79" i="6" s="1"/>
  <c r="AG80" i="6"/>
  <c r="AH80" i="6" s="1"/>
  <c r="AG81" i="6"/>
  <c r="AH81" i="6" s="1"/>
  <c r="AG82" i="6"/>
  <c r="AH82" i="6" s="1"/>
  <c r="AG83" i="6"/>
  <c r="AH83" i="6" s="1"/>
  <c r="AG84" i="6"/>
  <c r="AH84" i="6" s="1"/>
  <c r="AG85" i="6"/>
  <c r="AH85" i="6" s="1"/>
  <c r="AG86" i="6"/>
  <c r="AH86" i="6" s="1"/>
  <c r="AG87" i="6"/>
  <c r="AH87" i="6" s="1"/>
  <c r="AG88" i="6"/>
  <c r="AH88" i="6" s="1"/>
  <c r="AG89" i="6"/>
  <c r="AH89" i="6" s="1"/>
  <c r="AG90" i="6"/>
  <c r="AH90" i="6" s="1"/>
  <c r="AG91" i="6"/>
  <c r="AH91" i="6" s="1"/>
  <c r="AG92" i="6"/>
  <c r="AH92" i="6" s="1"/>
  <c r="AG93" i="6"/>
  <c r="AH93" i="6" s="1"/>
  <c r="AG94" i="6"/>
  <c r="AH94" i="6" s="1"/>
  <c r="AG95" i="6"/>
  <c r="AH95" i="6" s="1"/>
  <c r="AG96" i="6"/>
  <c r="AH96" i="6" s="1"/>
  <c r="AG97" i="6"/>
  <c r="AH97" i="6" s="1"/>
  <c r="AG98" i="6"/>
  <c r="AH98" i="6" s="1"/>
  <c r="AG99" i="6"/>
  <c r="AH99" i="6" s="1"/>
  <c r="AG100" i="6"/>
  <c r="AH100" i="6" s="1"/>
  <c r="AG101" i="6"/>
  <c r="AH101" i="6" s="1"/>
  <c r="AG102" i="6"/>
  <c r="AH102" i="6" s="1"/>
  <c r="AG103" i="6"/>
  <c r="AH103" i="6" s="1"/>
  <c r="AB4" i="6"/>
  <c r="AB5" i="6"/>
  <c r="AB6" i="6"/>
  <c r="AB7" i="6"/>
  <c r="AB8" i="6"/>
  <c r="AB9" i="6"/>
  <c r="AB10" i="6"/>
  <c r="AB11" i="6"/>
  <c r="AB12" i="6"/>
  <c r="AB13" i="6"/>
  <c r="AB14" i="6"/>
  <c r="AB15" i="6"/>
  <c r="AB16" i="6"/>
  <c r="AB17" i="6"/>
  <c r="AB18" i="6"/>
  <c r="AB19" i="6"/>
  <c r="AB20" i="6"/>
  <c r="AB21" i="6"/>
  <c r="AB22" i="6"/>
  <c r="AB23" i="6"/>
  <c r="AB24" i="6"/>
  <c r="AB25" i="6"/>
  <c r="AB26" i="6"/>
  <c r="AB27" i="6"/>
  <c r="AB28" i="6"/>
  <c r="AB29" i="6"/>
  <c r="AB30" i="6"/>
  <c r="AB31" i="6"/>
  <c r="AB32" i="6"/>
  <c r="AB33" i="6"/>
  <c r="AB34" i="6"/>
  <c r="AB35" i="6"/>
  <c r="AB36" i="6"/>
  <c r="AB37" i="6"/>
  <c r="AB38" i="6"/>
  <c r="AB39" i="6"/>
  <c r="AB40" i="6"/>
  <c r="AB41" i="6"/>
  <c r="AB42" i="6"/>
  <c r="AB43" i="6"/>
  <c r="AB44" i="6"/>
  <c r="AB45" i="6"/>
  <c r="AB46" i="6"/>
  <c r="AB47" i="6"/>
  <c r="AB48" i="6"/>
  <c r="AB49" i="6"/>
  <c r="AB50" i="6"/>
  <c r="AB51" i="6"/>
  <c r="AB52" i="6"/>
  <c r="AB53" i="6"/>
  <c r="AB54" i="6"/>
  <c r="AB55" i="6"/>
  <c r="AB56" i="6"/>
  <c r="AB57" i="6"/>
  <c r="AB58" i="6"/>
  <c r="AB59" i="6"/>
  <c r="AB60" i="6"/>
  <c r="AB61" i="6"/>
  <c r="AB62" i="6"/>
  <c r="AB63" i="6"/>
  <c r="AB64" i="6"/>
  <c r="AB66" i="6"/>
  <c r="AB67" i="6"/>
  <c r="AB68" i="6"/>
  <c r="AB69" i="6"/>
  <c r="AB70" i="6"/>
  <c r="AB71" i="6"/>
  <c r="AB72" i="6"/>
  <c r="AB73" i="6"/>
  <c r="AB74" i="6"/>
  <c r="AB75" i="6"/>
  <c r="AB76" i="6"/>
  <c r="AB77" i="6"/>
  <c r="AB78" i="6"/>
  <c r="AB79" i="6"/>
  <c r="AB80" i="6"/>
  <c r="AB81" i="6"/>
  <c r="AB82" i="6"/>
  <c r="AB83" i="6"/>
  <c r="AB84" i="6"/>
  <c r="AB85" i="6"/>
  <c r="AB86" i="6"/>
  <c r="AB87" i="6"/>
  <c r="AB88" i="6"/>
  <c r="AB89" i="6"/>
  <c r="AB90" i="6"/>
  <c r="AB91" i="6"/>
  <c r="AB92" i="6"/>
  <c r="AB93" i="6"/>
  <c r="AB94" i="6"/>
  <c r="AB95" i="6"/>
  <c r="AB96" i="6"/>
  <c r="AB97" i="6"/>
  <c r="AB98" i="6"/>
  <c r="AB99" i="6"/>
  <c r="AB100" i="6"/>
  <c r="AB101" i="6"/>
  <c r="AB102" i="6"/>
  <c r="AB103" i="6"/>
  <c r="AB65" i="6"/>
  <c r="AA4" i="6"/>
  <c r="AA5" i="6"/>
  <c r="AA6" i="6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8" i="6"/>
  <c r="AA59" i="6"/>
  <c r="AA60" i="6"/>
  <c r="AA61" i="6"/>
  <c r="AA62" i="6"/>
  <c r="AA63" i="6"/>
  <c r="AA64" i="6"/>
  <c r="AA66" i="6"/>
  <c r="AA67" i="6"/>
  <c r="AA68" i="6"/>
  <c r="AA69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82" i="6"/>
  <c r="AA83" i="6"/>
  <c r="AA84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3" i="6"/>
  <c r="AA65" i="6"/>
  <c r="Z4" i="6"/>
  <c r="Z5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34" i="6"/>
  <c r="Z35" i="6"/>
  <c r="Z36" i="6"/>
  <c r="Z37" i="6"/>
  <c r="Z38" i="6"/>
  <c r="Z39" i="6"/>
  <c r="Z40" i="6"/>
  <c r="Z41" i="6"/>
  <c r="Z42" i="6"/>
  <c r="Z43" i="6"/>
  <c r="Z44" i="6"/>
  <c r="Z45" i="6"/>
  <c r="Z46" i="6"/>
  <c r="Z47" i="6"/>
  <c r="Z48" i="6"/>
  <c r="Z49" i="6"/>
  <c r="Z50" i="6"/>
  <c r="Z51" i="6"/>
  <c r="Z52" i="6"/>
  <c r="Z53" i="6"/>
  <c r="Z54" i="6"/>
  <c r="Z55" i="6"/>
  <c r="Z56" i="6"/>
  <c r="Z57" i="6"/>
  <c r="Z58" i="6"/>
  <c r="Z59" i="6"/>
  <c r="Z60" i="6"/>
  <c r="Z61" i="6"/>
  <c r="Z62" i="6"/>
  <c r="Z63" i="6"/>
  <c r="Z64" i="6"/>
  <c r="Z66" i="6"/>
  <c r="Z67" i="6"/>
  <c r="Z68" i="6"/>
  <c r="Z69" i="6"/>
  <c r="Z70" i="6"/>
  <c r="Z71" i="6"/>
  <c r="Z72" i="6"/>
  <c r="Z73" i="6"/>
  <c r="Z74" i="6"/>
  <c r="Z75" i="6"/>
  <c r="Z76" i="6"/>
  <c r="Z77" i="6"/>
  <c r="Z78" i="6"/>
  <c r="Z79" i="6"/>
  <c r="Z80" i="6"/>
  <c r="Z81" i="6"/>
  <c r="Z82" i="6"/>
  <c r="Z83" i="6"/>
  <c r="Z84" i="6"/>
  <c r="Z85" i="6"/>
  <c r="Z86" i="6"/>
  <c r="Z87" i="6"/>
  <c r="Z88" i="6"/>
  <c r="Z89" i="6"/>
  <c r="Z90" i="6"/>
  <c r="Z91" i="6"/>
  <c r="Z92" i="6"/>
  <c r="Z93" i="6"/>
  <c r="Z94" i="6"/>
  <c r="Z95" i="6"/>
  <c r="Z96" i="6"/>
  <c r="Z97" i="6"/>
  <c r="Z98" i="6"/>
  <c r="Z99" i="6"/>
  <c r="Z100" i="6"/>
  <c r="Z101" i="6"/>
  <c r="Z102" i="6"/>
  <c r="Z103" i="6"/>
  <c r="Z65" i="6"/>
  <c r="Y66" i="6"/>
  <c r="AC66" i="6" s="1"/>
  <c r="Y67" i="6"/>
  <c r="AC67" i="6" s="1"/>
  <c r="Y68" i="6"/>
  <c r="AC68" i="6" s="1"/>
  <c r="Y69" i="6"/>
  <c r="AC69" i="6" s="1"/>
  <c r="Y70" i="6"/>
  <c r="AC70" i="6" s="1"/>
  <c r="Y71" i="6"/>
  <c r="AC71" i="6" s="1"/>
  <c r="Y72" i="6"/>
  <c r="AC72" i="6" s="1"/>
  <c r="Y73" i="6"/>
  <c r="AC73" i="6" s="1"/>
  <c r="Y74" i="6"/>
  <c r="AC74" i="6" s="1"/>
  <c r="Y75" i="6"/>
  <c r="AC75" i="6" s="1"/>
  <c r="Y76" i="6"/>
  <c r="AC76" i="6" s="1"/>
  <c r="Y77" i="6"/>
  <c r="AC77" i="6" s="1"/>
  <c r="Y78" i="6"/>
  <c r="AC78" i="6" s="1"/>
  <c r="Y79" i="6"/>
  <c r="AC79" i="6" s="1"/>
  <c r="Y80" i="6"/>
  <c r="AC80" i="6" s="1"/>
  <c r="Y81" i="6"/>
  <c r="AC81" i="6" s="1"/>
  <c r="Y82" i="6"/>
  <c r="AC82" i="6" s="1"/>
  <c r="Y83" i="6"/>
  <c r="AC83" i="6" s="1"/>
  <c r="Y84" i="6"/>
  <c r="AC84" i="6" s="1"/>
  <c r="Y85" i="6"/>
  <c r="AC85" i="6" s="1"/>
  <c r="Y86" i="6"/>
  <c r="AC86" i="6" s="1"/>
  <c r="Y87" i="6"/>
  <c r="AC87" i="6" s="1"/>
  <c r="Y88" i="6"/>
  <c r="AC88" i="6" s="1"/>
  <c r="Y89" i="6"/>
  <c r="AC89" i="6" s="1"/>
  <c r="Y90" i="6"/>
  <c r="AC90" i="6" s="1"/>
  <c r="Y91" i="6"/>
  <c r="AC91" i="6" s="1"/>
  <c r="Y92" i="6"/>
  <c r="AC92" i="6" s="1"/>
  <c r="Y93" i="6"/>
  <c r="AC93" i="6" s="1"/>
  <c r="Y94" i="6"/>
  <c r="AC94" i="6" s="1"/>
  <c r="Y95" i="6"/>
  <c r="AC95" i="6" s="1"/>
  <c r="Y96" i="6"/>
  <c r="AC96" i="6" s="1"/>
  <c r="Y97" i="6"/>
  <c r="AC97" i="6" s="1"/>
  <c r="Y98" i="6"/>
  <c r="AC98" i="6" s="1"/>
  <c r="Y99" i="6"/>
  <c r="AC99" i="6" s="1"/>
  <c r="Y100" i="6"/>
  <c r="AC100" i="6" s="1"/>
  <c r="Y101" i="6"/>
  <c r="AC101" i="6" s="1"/>
  <c r="Y102" i="6"/>
  <c r="AC102" i="6" s="1"/>
  <c r="Y103" i="6"/>
  <c r="AC103" i="6" s="1"/>
  <c r="Y65" i="6"/>
  <c r="AC65" i="6" s="1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81" i="6"/>
  <c r="U82" i="6"/>
  <c r="U83" i="6"/>
  <c r="U84" i="6"/>
  <c r="U85" i="6"/>
  <c r="U86" i="6"/>
  <c r="U87" i="6"/>
  <c r="U88" i="6"/>
  <c r="U89" i="6"/>
  <c r="U90" i="6"/>
  <c r="U91" i="6"/>
  <c r="U92" i="6"/>
  <c r="U93" i="6"/>
  <c r="U94" i="6"/>
  <c r="U95" i="6"/>
  <c r="U96" i="6"/>
  <c r="U97" i="6"/>
  <c r="U98" i="6"/>
  <c r="U99" i="6"/>
  <c r="U100" i="6"/>
  <c r="U101" i="6"/>
  <c r="U102" i="6"/>
  <c r="U103" i="6"/>
  <c r="U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65" i="6"/>
  <c r="P4" i="6"/>
  <c r="W4" i="6" s="1"/>
  <c r="P5" i="6"/>
  <c r="Y5" i="6" s="1"/>
  <c r="AC5" i="6" s="1"/>
  <c r="P6" i="6"/>
  <c r="P7" i="6"/>
  <c r="Y7" i="6" s="1"/>
  <c r="AC7" i="6" s="1"/>
  <c r="P8" i="6"/>
  <c r="W8" i="6" s="1"/>
  <c r="P9" i="6"/>
  <c r="Y9" i="6" s="1"/>
  <c r="AC9" i="6" s="1"/>
  <c r="P10" i="6"/>
  <c r="P11" i="6"/>
  <c r="S11" i="6" s="1"/>
  <c r="P12" i="6"/>
  <c r="U12" i="6" s="1"/>
  <c r="P13" i="6"/>
  <c r="Y13" i="6" s="1"/>
  <c r="AC13" i="6" s="1"/>
  <c r="P14" i="6"/>
  <c r="P15" i="6"/>
  <c r="Y15" i="6" s="1"/>
  <c r="AC15" i="6" s="1"/>
  <c r="P16" i="6"/>
  <c r="S16" i="6" s="1"/>
  <c r="P17" i="6"/>
  <c r="Y17" i="6" s="1"/>
  <c r="AC17" i="6" s="1"/>
  <c r="P18" i="6"/>
  <c r="P19" i="6"/>
  <c r="W19" i="6" s="1"/>
  <c r="P20" i="6"/>
  <c r="W20" i="6" s="1"/>
  <c r="P21" i="6"/>
  <c r="Y21" i="6" s="1"/>
  <c r="AC21" i="6" s="1"/>
  <c r="P22" i="6"/>
  <c r="P23" i="6"/>
  <c r="Y23" i="6" s="1"/>
  <c r="AC23" i="6" s="1"/>
  <c r="P24" i="6"/>
  <c r="W24" i="6" s="1"/>
  <c r="P25" i="6"/>
  <c r="Y25" i="6" s="1"/>
  <c r="AC25" i="6" s="1"/>
  <c r="P26" i="6"/>
  <c r="P27" i="6"/>
  <c r="S27" i="6" s="1"/>
  <c r="P28" i="6"/>
  <c r="U28" i="6" s="1"/>
  <c r="P29" i="6"/>
  <c r="Y29" i="6" s="1"/>
  <c r="AC29" i="6" s="1"/>
  <c r="P30" i="6"/>
  <c r="P31" i="6"/>
  <c r="Y31" i="6" s="1"/>
  <c r="AC31" i="6" s="1"/>
  <c r="P32" i="6"/>
  <c r="S32" i="6" s="1"/>
  <c r="P33" i="6"/>
  <c r="Y33" i="6" s="1"/>
  <c r="AC33" i="6" s="1"/>
  <c r="P34" i="6"/>
  <c r="P35" i="6"/>
  <c r="W35" i="6" s="1"/>
  <c r="P36" i="6"/>
  <c r="W36" i="6" s="1"/>
  <c r="P37" i="6"/>
  <c r="Y37" i="6" s="1"/>
  <c r="AC37" i="6" s="1"/>
  <c r="P38" i="6"/>
  <c r="P39" i="6"/>
  <c r="Y39" i="6" s="1"/>
  <c r="AC39" i="6" s="1"/>
  <c r="P40" i="6"/>
  <c r="W40" i="6" s="1"/>
  <c r="P41" i="6"/>
  <c r="Y41" i="6" s="1"/>
  <c r="AC41" i="6" s="1"/>
  <c r="P42" i="6"/>
  <c r="P43" i="6"/>
  <c r="S43" i="6" s="1"/>
  <c r="P44" i="6"/>
  <c r="U44" i="6" s="1"/>
  <c r="P45" i="6"/>
  <c r="Y45" i="6" s="1"/>
  <c r="AC45" i="6" s="1"/>
  <c r="P46" i="6"/>
  <c r="P47" i="6"/>
  <c r="Y47" i="6" s="1"/>
  <c r="AC47" i="6" s="1"/>
  <c r="P48" i="6"/>
  <c r="S48" i="6" s="1"/>
  <c r="P49" i="6"/>
  <c r="Y49" i="6" s="1"/>
  <c r="AC49" i="6" s="1"/>
  <c r="P50" i="6"/>
  <c r="P51" i="6"/>
  <c r="W51" i="6" s="1"/>
  <c r="P52" i="6"/>
  <c r="W52" i="6" s="1"/>
  <c r="P53" i="6"/>
  <c r="Y53" i="6" s="1"/>
  <c r="AC53" i="6" s="1"/>
  <c r="P54" i="6"/>
  <c r="P55" i="6"/>
  <c r="Y55" i="6" s="1"/>
  <c r="AC55" i="6" s="1"/>
  <c r="P56" i="6"/>
  <c r="W56" i="6" s="1"/>
  <c r="P57" i="6"/>
  <c r="Y57" i="6" s="1"/>
  <c r="AC57" i="6" s="1"/>
  <c r="P58" i="6"/>
  <c r="P59" i="6"/>
  <c r="S59" i="6" s="1"/>
  <c r="P60" i="6"/>
  <c r="U60" i="6" s="1"/>
  <c r="P61" i="6"/>
  <c r="Y61" i="6" s="1"/>
  <c r="AC61" i="6" s="1"/>
  <c r="P62" i="6"/>
  <c r="S62" i="6" s="1"/>
  <c r="P63" i="6"/>
  <c r="Y63" i="6" s="1"/>
  <c r="AC63" i="6" s="1"/>
  <c r="P64" i="6"/>
  <c r="Y64" i="6" s="1"/>
  <c r="AC64" i="6" s="1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65" i="6"/>
  <c r="AF34" i="6"/>
  <c r="AF35" i="6"/>
  <c r="AF36" i="6"/>
  <c r="AF37" i="6"/>
  <c r="AF38" i="6"/>
  <c r="AF39" i="6"/>
  <c r="AF40" i="6"/>
  <c r="AF41" i="6"/>
  <c r="AF42" i="6"/>
  <c r="AF43" i="6"/>
  <c r="AF44" i="6"/>
  <c r="AF45" i="6"/>
  <c r="AF46" i="6"/>
  <c r="AF47" i="6"/>
  <c r="AF48" i="6"/>
  <c r="AF49" i="6"/>
  <c r="AF50" i="6"/>
  <c r="AF51" i="6"/>
  <c r="AF52" i="6"/>
  <c r="AF53" i="6"/>
  <c r="AF54" i="6"/>
  <c r="AF55" i="6"/>
  <c r="AF56" i="6"/>
  <c r="AF57" i="6"/>
  <c r="AF58" i="6"/>
  <c r="AF59" i="6"/>
  <c r="AF60" i="6"/>
  <c r="AF61" i="6"/>
  <c r="AF62" i="6"/>
  <c r="AF63" i="6"/>
  <c r="AF64" i="6"/>
  <c r="AF65" i="6"/>
  <c r="AF66" i="6"/>
  <c r="AF67" i="6"/>
  <c r="AF68" i="6"/>
  <c r="AF69" i="6"/>
  <c r="AF70" i="6"/>
  <c r="AF71" i="6"/>
  <c r="AF72" i="6"/>
  <c r="AF73" i="6"/>
  <c r="AF74" i="6"/>
  <c r="AF75" i="6"/>
  <c r="AF76" i="6"/>
  <c r="AF77" i="6"/>
  <c r="AF78" i="6"/>
  <c r="AF79" i="6"/>
  <c r="AF80" i="6"/>
  <c r="AF81" i="6"/>
  <c r="AF82" i="6"/>
  <c r="AF83" i="6"/>
  <c r="AF84" i="6"/>
  <c r="AF85" i="6"/>
  <c r="AF86" i="6"/>
  <c r="AF87" i="6"/>
  <c r="AF88" i="6"/>
  <c r="AF89" i="6"/>
  <c r="AF90" i="6"/>
  <c r="AF91" i="6"/>
  <c r="AF92" i="6"/>
  <c r="AF93" i="6"/>
  <c r="AF94" i="6"/>
  <c r="AF95" i="6"/>
  <c r="AF96" i="6"/>
  <c r="AF97" i="6"/>
  <c r="AF98" i="6"/>
  <c r="AF99" i="6"/>
  <c r="AF100" i="6"/>
  <c r="AF101" i="6"/>
  <c r="AF102" i="6"/>
  <c r="AF103" i="6"/>
  <c r="AF4" i="6"/>
  <c r="AF5" i="6"/>
  <c r="AF6" i="6"/>
  <c r="AF7" i="6"/>
  <c r="AF8" i="6"/>
  <c r="AF9" i="6"/>
  <c r="AF10" i="6"/>
  <c r="AF11" i="6"/>
  <c r="AF12" i="6"/>
  <c r="AF13" i="6"/>
  <c r="AF14" i="6"/>
  <c r="AF15" i="6"/>
  <c r="AF16" i="6"/>
  <c r="AF17" i="6"/>
  <c r="AF18" i="6"/>
  <c r="AF19" i="6"/>
  <c r="AF20" i="6"/>
  <c r="AF21" i="6"/>
  <c r="AF22" i="6"/>
  <c r="AF23" i="6"/>
  <c r="AF24" i="6"/>
  <c r="AF25" i="6"/>
  <c r="AF26" i="6"/>
  <c r="AF27" i="6"/>
  <c r="AF28" i="6"/>
  <c r="AF29" i="6"/>
  <c r="AF30" i="6"/>
  <c r="AF31" i="6"/>
  <c r="AF32" i="6"/>
  <c r="AF33" i="6"/>
  <c r="K102" i="2"/>
  <c r="K103" i="2"/>
  <c r="AF1" i="6" l="1"/>
  <c r="U59" i="6"/>
  <c r="U16" i="6"/>
  <c r="W28" i="6"/>
  <c r="S20" i="6"/>
  <c r="W7" i="6"/>
  <c r="Y60" i="6"/>
  <c r="AC60" i="6" s="1"/>
  <c r="Y28" i="6"/>
  <c r="AC28" i="6" s="1"/>
  <c r="S57" i="6"/>
  <c r="S36" i="6"/>
  <c r="S15" i="6"/>
  <c r="U53" i="6"/>
  <c r="U32" i="6"/>
  <c r="U11" i="6"/>
  <c r="W44" i="6"/>
  <c r="W23" i="6"/>
  <c r="Y52" i="6"/>
  <c r="AC52" i="6" s="1"/>
  <c r="Y20" i="6"/>
  <c r="AC20" i="6" s="1"/>
  <c r="S41" i="6"/>
  <c r="U37" i="6"/>
  <c r="S52" i="6"/>
  <c r="S31" i="6"/>
  <c r="S9" i="6"/>
  <c r="U48" i="6"/>
  <c r="U27" i="6"/>
  <c r="U5" i="6"/>
  <c r="W60" i="6"/>
  <c r="W39" i="6"/>
  <c r="W17" i="6"/>
  <c r="Y44" i="6"/>
  <c r="AC44" i="6" s="1"/>
  <c r="Y12" i="6"/>
  <c r="AC12" i="6" s="1"/>
  <c r="W49" i="6"/>
  <c r="S47" i="6"/>
  <c r="S25" i="6"/>
  <c r="S4" i="6"/>
  <c r="U64" i="6"/>
  <c r="U43" i="6"/>
  <c r="U21" i="6"/>
  <c r="W55" i="6"/>
  <c r="W33" i="6"/>
  <c r="W12" i="6"/>
  <c r="Y36" i="6"/>
  <c r="AC36" i="6" s="1"/>
  <c r="Y4" i="6"/>
  <c r="AC4" i="6" s="1"/>
  <c r="Y54" i="6"/>
  <c r="AC54" i="6" s="1"/>
  <c r="W54" i="6"/>
  <c r="U54" i="6"/>
  <c r="S54" i="6"/>
  <c r="Y42" i="6"/>
  <c r="AC42" i="6" s="1"/>
  <c r="W42" i="6"/>
  <c r="U42" i="6"/>
  <c r="S42" i="6"/>
  <c r="Y26" i="6"/>
  <c r="AC26" i="6" s="1"/>
  <c r="W26" i="6"/>
  <c r="U26" i="6"/>
  <c r="S26" i="6"/>
  <c r="Y14" i="6"/>
  <c r="AC14" i="6" s="1"/>
  <c r="W14" i="6"/>
  <c r="U14" i="6"/>
  <c r="S14" i="6"/>
  <c r="S61" i="6"/>
  <c r="S56" i="6"/>
  <c r="S51" i="6"/>
  <c r="S45" i="6"/>
  <c r="S40" i="6"/>
  <c r="S35" i="6"/>
  <c r="S29" i="6"/>
  <c r="S24" i="6"/>
  <c r="S19" i="6"/>
  <c r="S13" i="6"/>
  <c r="S8" i="6"/>
  <c r="U63" i="6"/>
  <c r="U57" i="6"/>
  <c r="U52" i="6"/>
  <c r="U47" i="6"/>
  <c r="U41" i="6"/>
  <c r="U36" i="6"/>
  <c r="U31" i="6"/>
  <c r="U25" i="6"/>
  <c r="U20" i="6"/>
  <c r="U15" i="6"/>
  <c r="U9" i="6"/>
  <c r="U4" i="6"/>
  <c r="W64" i="6"/>
  <c r="W59" i="6"/>
  <c r="W53" i="6"/>
  <c r="W48" i="6"/>
  <c r="W43" i="6"/>
  <c r="W37" i="6"/>
  <c r="W32" i="6"/>
  <c r="W27" i="6"/>
  <c r="W21" i="6"/>
  <c r="W16" i="6"/>
  <c r="W11" i="6"/>
  <c r="W5" i="6"/>
  <c r="Y59" i="6"/>
  <c r="AC59" i="6" s="1"/>
  <c r="Y51" i="6"/>
  <c r="AC51" i="6" s="1"/>
  <c r="Y43" i="6"/>
  <c r="AC43" i="6" s="1"/>
  <c r="Y35" i="6"/>
  <c r="AC35" i="6" s="1"/>
  <c r="Y27" i="6"/>
  <c r="AC27" i="6" s="1"/>
  <c r="Y19" i="6"/>
  <c r="AC19" i="6" s="1"/>
  <c r="Y11" i="6"/>
  <c r="AC11" i="6" s="1"/>
  <c r="Y58" i="6"/>
  <c r="AC58" i="6" s="1"/>
  <c r="W58" i="6"/>
  <c r="U58" i="6"/>
  <c r="S58" i="6"/>
  <c r="Y46" i="6"/>
  <c r="AC46" i="6" s="1"/>
  <c r="W46" i="6"/>
  <c r="U46" i="6"/>
  <c r="S46" i="6"/>
  <c r="Y30" i="6"/>
  <c r="AC30" i="6" s="1"/>
  <c r="W30" i="6"/>
  <c r="U30" i="6"/>
  <c r="S30" i="6"/>
  <c r="Y22" i="6"/>
  <c r="AC22" i="6" s="1"/>
  <c r="W22" i="6"/>
  <c r="U22" i="6"/>
  <c r="S22" i="6"/>
  <c r="Y10" i="6"/>
  <c r="AC10" i="6" s="1"/>
  <c r="W10" i="6"/>
  <c r="U10" i="6"/>
  <c r="S10" i="6"/>
  <c r="S64" i="6"/>
  <c r="S60" i="6"/>
  <c r="S55" i="6"/>
  <c r="S49" i="6"/>
  <c r="S44" i="6"/>
  <c r="S39" i="6"/>
  <c r="S33" i="6"/>
  <c r="S28" i="6"/>
  <c r="S23" i="6"/>
  <c r="S17" i="6"/>
  <c r="S12" i="6"/>
  <c r="S7" i="6"/>
  <c r="U61" i="6"/>
  <c r="U56" i="6"/>
  <c r="U51" i="6"/>
  <c r="U45" i="6"/>
  <c r="U40" i="6"/>
  <c r="U35" i="6"/>
  <c r="U29" i="6"/>
  <c r="U24" i="6"/>
  <c r="U19" i="6"/>
  <c r="U13" i="6"/>
  <c r="U8" i="6"/>
  <c r="W63" i="6"/>
  <c r="W57" i="6"/>
  <c r="W47" i="6"/>
  <c r="W41" i="6"/>
  <c r="W31" i="6"/>
  <c r="W25" i="6"/>
  <c r="W15" i="6"/>
  <c r="W9" i="6"/>
  <c r="Y56" i="6"/>
  <c r="AC56" i="6" s="1"/>
  <c r="Y48" i="6"/>
  <c r="AC48" i="6" s="1"/>
  <c r="Y40" i="6"/>
  <c r="AC40" i="6" s="1"/>
  <c r="Y32" i="6"/>
  <c r="AC32" i="6" s="1"/>
  <c r="Y24" i="6"/>
  <c r="AC24" i="6" s="1"/>
  <c r="Y16" i="6"/>
  <c r="AC16" i="6" s="1"/>
  <c r="Y8" i="6"/>
  <c r="AC8" i="6" s="1"/>
  <c r="Y62" i="6"/>
  <c r="AC62" i="6" s="1"/>
  <c r="W62" i="6"/>
  <c r="U62" i="6"/>
  <c r="Y50" i="6"/>
  <c r="AC50" i="6" s="1"/>
  <c r="W50" i="6"/>
  <c r="U50" i="6"/>
  <c r="S50" i="6"/>
  <c r="Y38" i="6"/>
  <c r="AC38" i="6" s="1"/>
  <c r="W38" i="6"/>
  <c r="U38" i="6"/>
  <c r="S38" i="6"/>
  <c r="Y34" i="6"/>
  <c r="AC34" i="6" s="1"/>
  <c r="W34" i="6"/>
  <c r="U34" i="6"/>
  <c r="S34" i="6"/>
  <c r="Y18" i="6"/>
  <c r="AC18" i="6" s="1"/>
  <c r="W18" i="6"/>
  <c r="U18" i="6"/>
  <c r="S18" i="6"/>
  <c r="Y6" i="6"/>
  <c r="AC6" i="6" s="1"/>
  <c r="W6" i="6"/>
  <c r="U6" i="6"/>
  <c r="S6" i="6"/>
  <c r="S63" i="6"/>
  <c r="S53" i="6"/>
  <c r="S37" i="6"/>
  <c r="S21" i="6"/>
  <c r="S5" i="6"/>
  <c r="U55" i="6"/>
  <c r="U49" i="6"/>
  <c r="U39" i="6"/>
  <c r="U33" i="6"/>
  <c r="U23" i="6"/>
  <c r="U17" i="6"/>
  <c r="U7" i="6"/>
  <c r="W61" i="6"/>
  <c r="W45" i="6"/>
  <c r="W29" i="6"/>
  <c r="W13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9" i="6"/>
  <c r="D4" i="6"/>
  <c r="D5" i="6"/>
  <c r="D6" i="6"/>
  <c r="D7" i="6"/>
  <c r="D8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K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AG5" i="6" l="1"/>
  <c r="AH5" i="6" l="1"/>
  <c r="AI5" i="6" s="1"/>
  <c r="AG6" i="6"/>
  <c r="AH6" i="6" l="1"/>
  <c r="AG7" i="6"/>
  <c r="AH7" i="6" l="1"/>
  <c r="AG8" i="6"/>
  <c r="AG9" i="6" l="1"/>
  <c r="AH8" i="6"/>
  <c r="AI103" i="6"/>
  <c r="AJ103" i="6" s="1"/>
  <c r="AH9" i="6" l="1"/>
  <c r="AI9" i="6" s="1"/>
  <c r="AJ9" i="6" s="1"/>
  <c r="AG10" i="6"/>
  <c r="AJ5" i="6"/>
  <c r="AI8" i="6"/>
  <c r="AJ8" i="6" s="1"/>
  <c r="AI6" i="6"/>
  <c r="AJ6" i="6" s="1"/>
  <c r="AI80" i="6"/>
  <c r="AJ80" i="6" s="1"/>
  <c r="AI72" i="6"/>
  <c r="AJ72" i="6" s="1"/>
  <c r="AI92" i="6"/>
  <c r="AJ92" i="6" s="1"/>
  <c r="AI90" i="6"/>
  <c r="AJ90" i="6" s="1"/>
  <c r="AI79" i="6"/>
  <c r="AJ79" i="6" s="1"/>
  <c r="AI7" i="6"/>
  <c r="AJ7" i="6" s="1"/>
  <c r="AI76" i="6"/>
  <c r="AJ76" i="6" s="1"/>
  <c r="AI81" i="6"/>
  <c r="AJ81" i="6" s="1"/>
  <c r="AI100" i="6"/>
  <c r="AJ100" i="6" s="1"/>
  <c r="AI93" i="6"/>
  <c r="AJ93" i="6" s="1"/>
  <c r="AI67" i="6"/>
  <c r="AJ67" i="6" s="1"/>
  <c r="AI71" i="6"/>
  <c r="AJ71" i="6" s="1"/>
  <c r="AI88" i="6"/>
  <c r="AJ88" i="6" s="1"/>
  <c r="AI95" i="6"/>
  <c r="AJ95" i="6" s="1"/>
  <c r="AI84" i="6"/>
  <c r="AJ84" i="6" s="1"/>
  <c r="AI98" i="6"/>
  <c r="AJ98" i="6" s="1"/>
  <c r="AI101" i="6"/>
  <c r="AJ101" i="6" s="1"/>
  <c r="AI91" i="6"/>
  <c r="AJ91" i="6" s="1"/>
  <c r="AI74" i="6"/>
  <c r="AJ74" i="6" s="1"/>
  <c r="AI77" i="6"/>
  <c r="AJ77" i="6" s="1"/>
  <c r="AI86" i="6"/>
  <c r="AJ86" i="6" s="1"/>
  <c r="AI89" i="6"/>
  <c r="AJ89" i="6" s="1"/>
  <c r="AI87" i="6"/>
  <c r="AJ87" i="6" s="1"/>
  <c r="AI78" i="6"/>
  <c r="AJ78" i="6" s="1"/>
  <c r="AI68" i="6"/>
  <c r="AJ68" i="6" s="1"/>
  <c r="AI82" i="6"/>
  <c r="AJ82" i="6" s="1"/>
  <c r="AI85" i="6"/>
  <c r="AJ85" i="6" s="1"/>
  <c r="AI75" i="6"/>
  <c r="AJ75" i="6" s="1"/>
  <c r="AI94" i="6"/>
  <c r="AJ94" i="6" s="1"/>
  <c r="AI102" i="6"/>
  <c r="AJ102" i="6" s="1"/>
  <c r="AI83" i="6"/>
  <c r="AJ83" i="6" s="1"/>
  <c r="AI96" i="6"/>
  <c r="AJ96" i="6" s="1"/>
  <c r="AI70" i="6"/>
  <c r="AJ70" i="6" s="1"/>
  <c r="AI73" i="6"/>
  <c r="AJ73" i="6" s="1"/>
  <c r="AI66" i="6"/>
  <c r="AJ66" i="6" s="1"/>
  <c r="AI99" i="6"/>
  <c r="AJ99" i="6" s="1"/>
  <c r="AI69" i="6"/>
  <c r="AJ69" i="6" s="1"/>
  <c r="AI97" i="6"/>
  <c r="AJ97" i="6" s="1"/>
  <c r="AG11" i="6" l="1"/>
  <c r="AH10" i="6"/>
  <c r="AH11" i="6" l="1"/>
  <c r="AI11" i="6" s="1"/>
  <c r="AJ11" i="6" s="1"/>
  <c r="AI10" i="6"/>
  <c r="AJ10" i="6" s="1"/>
  <c r="AG12" i="6"/>
  <c r="AG13" i="6" l="1"/>
  <c r="AH12" i="6"/>
  <c r="AH13" i="6" l="1"/>
  <c r="AI13" i="6" s="1"/>
  <c r="AJ13" i="6" s="1"/>
  <c r="AI12" i="6"/>
  <c r="AJ12" i="6" s="1"/>
  <c r="AG14" i="6"/>
  <c r="AG15" i="6" l="1"/>
  <c r="AH14" i="6"/>
  <c r="AH15" i="6" l="1"/>
  <c r="AI15" i="6" s="1"/>
  <c r="AJ15" i="6" s="1"/>
  <c r="AI14" i="6"/>
  <c r="AJ14" i="6" s="1"/>
  <c r="AG16" i="6"/>
  <c r="AG17" i="6" l="1"/>
  <c r="AH16" i="6"/>
  <c r="AH17" i="6" l="1"/>
  <c r="AI17" i="6" s="1"/>
  <c r="AJ17" i="6" s="1"/>
  <c r="AI16" i="6"/>
  <c r="AJ16" i="6" s="1"/>
  <c r="AG18" i="6"/>
  <c r="AG19" i="6" l="1"/>
  <c r="AH18" i="6"/>
  <c r="AH19" i="6" l="1"/>
  <c r="AI19" i="6" s="1"/>
  <c r="AJ19" i="6" s="1"/>
  <c r="AI18" i="6"/>
  <c r="AJ18" i="6" s="1"/>
  <c r="AG20" i="6"/>
  <c r="AG21" i="6" l="1"/>
  <c r="AH20" i="6"/>
  <c r="AH21" i="6" l="1"/>
  <c r="AI21" i="6" s="1"/>
  <c r="AJ21" i="6" s="1"/>
  <c r="AI20" i="6"/>
  <c r="AJ20" i="6" s="1"/>
  <c r="AG22" i="6"/>
  <c r="AG23" i="6" l="1"/>
  <c r="AH22" i="6"/>
  <c r="AH23" i="6" l="1"/>
  <c r="AI23" i="6" s="1"/>
  <c r="AJ23" i="6" s="1"/>
  <c r="AI22" i="6"/>
  <c r="AJ22" i="6" s="1"/>
  <c r="AG24" i="6"/>
  <c r="AG25" i="6" l="1"/>
  <c r="AH24" i="6"/>
  <c r="AH25" i="6" l="1"/>
  <c r="AI25" i="6" s="1"/>
  <c r="AJ25" i="6" s="1"/>
  <c r="AI24" i="6"/>
  <c r="AJ24" i="6" s="1"/>
  <c r="AG26" i="6"/>
  <c r="AG27" i="6" l="1"/>
  <c r="AH26" i="6"/>
  <c r="AH27" i="6" l="1"/>
  <c r="AI27" i="6" s="1"/>
  <c r="AJ27" i="6" s="1"/>
  <c r="AI26" i="6"/>
  <c r="AJ26" i="6" s="1"/>
  <c r="AG28" i="6"/>
  <c r="AG29" i="6" l="1"/>
  <c r="AH28" i="6"/>
  <c r="AH29" i="6" l="1"/>
  <c r="AI29" i="6" s="1"/>
  <c r="AJ29" i="6" s="1"/>
  <c r="AI28" i="6"/>
  <c r="AJ28" i="6" s="1"/>
  <c r="AG30" i="6"/>
  <c r="AG31" i="6" l="1"/>
  <c r="AH30" i="6"/>
  <c r="AH31" i="6" l="1"/>
  <c r="AI31" i="6" s="1"/>
  <c r="AJ31" i="6" s="1"/>
  <c r="AI30" i="6"/>
  <c r="AJ30" i="6" s="1"/>
  <c r="AG32" i="6"/>
  <c r="AH32" i="6" l="1"/>
  <c r="AI32" i="6" s="1"/>
  <c r="AJ32" i="6" s="1"/>
  <c r="AG33" i="6"/>
  <c r="AG34" i="6" l="1"/>
  <c r="AH33" i="6"/>
  <c r="AH34" i="6" l="1"/>
  <c r="AI34" i="6" s="1"/>
  <c r="AJ34" i="6" s="1"/>
  <c r="AI33" i="6"/>
  <c r="AJ33" i="6" s="1"/>
  <c r="AG35" i="6"/>
  <c r="AG36" i="6" l="1"/>
  <c r="AH35" i="6"/>
  <c r="AH36" i="6" l="1"/>
  <c r="AI36" i="6" s="1"/>
  <c r="AJ36" i="6" s="1"/>
  <c r="AI35" i="6"/>
  <c r="AJ35" i="6" s="1"/>
  <c r="AG37" i="6"/>
  <c r="AG38" i="6" l="1"/>
  <c r="AH37" i="6"/>
  <c r="AH38" i="6" l="1"/>
  <c r="AI38" i="6" s="1"/>
  <c r="AJ38" i="6" s="1"/>
  <c r="AI37" i="6"/>
  <c r="AJ37" i="6" s="1"/>
  <c r="AG39" i="6"/>
  <c r="AG40" i="6" l="1"/>
  <c r="AH39" i="6"/>
  <c r="AH40" i="6" l="1"/>
  <c r="AI40" i="6" s="1"/>
  <c r="AJ40" i="6" s="1"/>
  <c r="AI39" i="6"/>
  <c r="AJ39" i="6" s="1"/>
  <c r="AG41" i="6"/>
  <c r="AG42" i="6" l="1"/>
  <c r="AH41" i="6"/>
  <c r="AH42" i="6" l="1"/>
  <c r="AI42" i="6" s="1"/>
  <c r="AJ42" i="6" s="1"/>
  <c r="AI41" i="6"/>
  <c r="AJ41" i="6" s="1"/>
  <c r="AG43" i="6"/>
  <c r="AG44" i="6" l="1"/>
  <c r="AH43" i="6"/>
  <c r="AH44" i="6" l="1"/>
  <c r="AI44" i="6" s="1"/>
  <c r="AJ44" i="6" s="1"/>
  <c r="AI43" i="6"/>
  <c r="AJ43" i="6" s="1"/>
  <c r="AG45" i="6"/>
  <c r="AG46" i="6" l="1"/>
  <c r="AH45" i="6"/>
  <c r="AH46" i="6" l="1"/>
  <c r="AI46" i="6" s="1"/>
  <c r="AJ46" i="6" s="1"/>
  <c r="AI45" i="6"/>
  <c r="AJ45" i="6" s="1"/>
  <c r="AG47" i="6"/>
  <c r="AG48" i="6" l="1"/>
  <c r="AH47" i="6"/>
  <c r="AH48" i="6" l="1"/>
  <c r="AI48" i="6" s="1"/>
  <c r="AJ48" i="6" s="1"/>
  <c r="AI47" i="6"/>
  <c r="AJ47" i="6" s="1"/>
  <c r="AG49" i="6"/>
  <c r="AG50" i="6" l="1"/>
  <c r="AH49" i="6"/>
  <c r="AH50" i="6" l="1"/>
  <c r="AI50" i="6" s="1"/>
  <c r="AJ50" i="6" s="1"/>
  <c r="AI49" i="6"/>
  <c r="AJ49" i="6" s="1"/>
  <c r="AG51" i="6"/>
  <c r="AH51" i="6" l="1"/>
  <c r="AI51" i="6" s="1"/>
  <c r="AJ51" i="6" s="1"/>
  <c r="AG52" i="6"/>
  <c r="AG53" i="6" l="1"/>
  <c r="AH52" i="6"/>
  <c r="AI52" i="6" s="1"/>
  <c r="AJ52" i="6" s="1"/>
  <c r="AG54" i="6" l="1"/>
  <c r="AH53" i="6"/>
  <c r="AH54" i="6" l="1"/>
  <c r="AI54" i="6" s="1"/>
  <c r="AJ54" i="6" s="1"/>
  <c r="AI53" i="6"/>
  <c r="AJ53" i="6" s="1"/>
  <c r="AG55" i="6"/>
  <c r="AH55" i="6" l="1"/>
  <c r="AI55" i="6" s="1"/>
  <c r="AJ55" i="6" s="1"/>
  <c r="AG56" i="6"/>
  <c r="AG57" i="6" l="1"/>
  <c r="AH56" i="6"/>
  <c r="AI56" i="6" s="1"/>
  <c r="AJ56" i="6" s="1"/>
  <c r="AG58" i="6" l="1"/>
  <c r="AH57" i="6"/>
  <c r="AH58" i="6" l="1"/>
  <c r="AI58" i="6" s="1"/>
  <c r="AJ58" i="6" s="1"/>
  <c r="AI57" i="6"/>
  <c r="AJ57" i="6" s="1"/>
  <c r="AG59" i="6"/>
  <c r="AH59" i="6" l="1"/>
  <c r="AI59" i="6" s="1"/>
  <c r="AJ59" i="6" s="1"/>
  <c r="AG60" i="6"/>
  <c r="AG61" i="6" l="1"/>
  <c r="AH60" i="6"/>
  <c r="AI60" i="6" s="1"/>
  <c r="AJ60" i="6" s="1"/>
  <c r="AG62" i="6" l="1"/>
  <c r="AH61" i="6"/>
  <c r="AI61" i="6" s="1"/>
  <c r="AJ61" i="6" s="1"/>
  <c r="AG63" i="6" l="1"/>
  <c r="AH62" i="6"/>
  <c r="AH63" i="6" l="1"/>
  <c r="AI63" i="6" s="1"/>
  <c r="AJ63" i="6" s="1"/>
  <c r="AI62" i="6"/>
  <c r="AJ62" i="6" s="1"/>
  <c r="AG64" i="6"/>
  <c r="AG65" i="6" s="1"/>
  <c r="AH64" i="6" l="1"/>
  <c r="AI64" i="6" s="1"/>
  <c r="AJ64" i="6" s="1"/>
  <c r="AH65" i="6" l="1"/>
  <c r="AI65" i="6" s="1"/>
  <c r="AJ65" i="6" s="1"/>
</calcChain>
</file>

<file path=xl/sharedStrings.xml><?xml version="1.0" encoding="utf-8"?>
<sst xmlns="http://schemas.openxmlformats.org/spreadsheetml/2006/main" count="320" uniqueCount="293">
  <si>
    <t>Side</t>
  </si>
  <si>
    <t>Symbol</t>
  </si>
  <si>
    <t>Volume</t>
  </si>
  <si>
    <t>Gold</t>
  </si>
  <si>
    <t>WTI</t>
  </si>
  <si>
    <t>GBPUSD</t>
  </si>
  <si>
    <t>USDJPY</t>
  </si>
  <si>
    <t>EURUSD</t>
  </si>
  <si>
    <t>U30-U20</t>
  </si>
  <si>
    <t>GBPJPY</t>
  </si>
  <si>
    <t>CADCHF</t>
  </si>
  <si>
    <t>AUDCAD</t>
  </si>
  <si>
    <t>EURCAD</t>
  </si>
  <si>
    <t>MN</t>
  </si>
  <si>
    <t>H4</t>
  </si>
  <si>
    <t>H1</t>
  </si>
  <si>
    <t>M30</t>
  </si>
  <si>
    <t>M15</t>
  </si>
  <si>
    <t>M5</t>
  </si>
  <si>
    <t>Ascending</t>
  </si>
  <si>
    <t>Descending</t>
  </si>
  <si>
    <t>EURAUD</t>
  </si>
  <si>
    <t>EURJPY</t>
  </si>
  <si>
    <t>Position</t>
  </si>
  <si>
    <t>Buy</t>
  </si>
  <si>
    <t>Sell</t>
  </si>
  <si>
    <t>Buy Stop</t>
  </si>
  <si>
    <t>Buy Limit</t>
  </si>
  <si>
    <t>Sell Stop</t>
  </si>
  <si>
    <t>Sell Limit</t>
  </si>
  <si>
    <t>AUDNZD</t>
  </si>
  <si>
    <t>GBPCAD</t>
  </si>
  <si>
    <t>USDCAD</t>
  </si>
  <si>
    <t>EURGBP</t>
  </si>
  <si>
    <t>USDCHF</t>
  </si>
  <si>
    <t>* Gross Profit ($)</t>
  </si>
  <si>
    <t>درصد معاملات سود به كل معاملات</t>
  </si>
  <si>
    <t xml:space="preserve"> تاريخ باز كردن پوزيشن </t>
  </si>
  <si>
    <t>تاريخ بستن پوزيشن</t>
  </si>
  <si>
    <t>ساعت بروكر</t>
  </si>
  <si>
    <t xml:space="preserve">نماد </t>
  </si>
  <si>
    <t>نوع پوزيشن</t>
  </si>
  <si>
    <t>حجم معامله</t>
  </si>
  <si>
    <t>تايم ساختار</t>
  </si>
  <si>
    <t>احساس در زمان ورود به معامله</t>
  </si>
  <si>
    <t>نتيجه معامله ($)</t>
  </si>
  <si>
    <t>Time (Broker)</t>
  </si>
  <si>
    <t>Trend in Struture</t>
  </si>
  <si>
    <t>Trend In Trigger</t>
  </si>
  <si>
    <t>Setup</t>
  </si>
  <si>
    <t>Profit ($)</t>
  </si>
  <si>
    <t>Result &amp; psychology</t>
  </si>
  <si>
    <t>قيمت  ورود</t>
  </si>
  <si>
    <t>Feeling During Position</t>
  </si>
  <si>
    <t>* Loss Profit ($)</t>
  </si>
  <si>
    <t>روز شمار معاملاتي</t>
  </si>
  <si>
    <t>Position Counting</t>
  </si>
  <si>
    <t>سود خالص</t>
  </si>
  <si>
    <t>تعداد معاملات ضرر ده</t>
  </si>
  <si>
    <t>ضرر خالص</t>
  </si>
  <si>
    <t>نسبت تعداد معاملات سود به تعداد معاملات  ضرر</t>
  </si>
  <si>
    <t>* Total Trade in a Month</t>
  </si>
  <si>
    <t xml:space="preserve"> * Loss Trade</t>
  </si>
  <si>
    <t xml:space="preserve"> * Win Trade</t>
  </si>
  <si>
    <t>* Net Profit ($)</t>
  </si>
  <si>
    <t>* Avg. Trade per Day</t>
  </si>
  <si>
    <t>* Max DrawDown</t>
  </si>
  <si>
    <t>* Win Trade /Loss Trade</t>
  </si>
  <si>
    <t>* Profit Factor</t>
  </si>
  <si>
    <t>* Win rate</t>
  </si>
  <si>
    <t>Short Term</t>
  </si>
  <si>
    <t>Mid Term</t>
  </si>
  <si>
    <t>Long Term</t>
  </si>
  <si>
    <t>آيا بعد ورود به معامله حد ضرر تغيير
 كرده اگر تغيير كرده دليل و چكونگي</t>
  </si>
  <si>
    <t>درصد سود انتظاری</t>
  </si>
  <si>
    <t>درصد سود محقق شده</t>
  </si>
  <si>
    <t>مبلغ سود محقق شده</t>
  </si>
  <si>
    <t>میزان سرمایه افزوده شده</t>
  </si>
  <si>
    <t>میزان سرمایه خارج شده</t>
  </si>
  <si>
    <t>سرمایه خالص</t>
  </si>
  <si>
    <t>سرمایه در پایان دوره</t>
  </si>
  <si>
    <t>Financial Target</t>
  </si>
  <si>
    <t>اهداف مالي</t>
  </si>
  <si>
    <t>درصد سود انتظاري</t>
  </si>
  <si>
    <t>ميزان سرمايه اوليه</t>
  </si>
  <si>
    <t>Added Capital ($)</t>
  </si>
  <si>
    <t>Initial Capital ($)</t>
  </si>
  <si>
    <t>Net Capital</t>
  </si>
  <si>
    <t xml:space="preserve">Actual Profit </t>
  </si>
  <si>
    <t>Expected Profit Margin</t>
  </si>
  <si>
    <t>Realized Profit Margin</t>
  </si>
  <si>
    <t>Realized Profit Amount ($)</t>
  </si>
  <si>
    <t>Gain Withdrawn</t>
  </si>
  <si>
    <t>Opening Date</t>
  </si>
  <si>
    <t>Closing Date</t>
  </si>
  <si>
    <t>ستاپ</t>
  </si>
  <si>
    <t>قيمت خروج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</si>
  <si>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</si>
  <si>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</si>
  <si>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</si>
  <si>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</si>
  <si>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</si>
  <si>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</si>
  <si>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</si>
  <si>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</si>
  <si>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</si>
  <si>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</si>
  <si>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</si>
  <si>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</si>
  <si>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</si>
  <si>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</si>
  <si>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</si>
  <si>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</si>
  <si>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</si>
  <si>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</si>
  <si>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</si>
  <si>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</si>
  <si>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</si>
  <si>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</si>
  <si>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</si>
  <si>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T25</t>
  </si>
  <si>
    <t>T26</t>
  </si>
  <si>
    <t>T27</t>
  </si>
  <si>
    <t>T28</t>
  </si>
  <si>
    <t>T29</t>
  </si>
  <si>
    <t>T30</t>
  </si>
  <si>
    <t>T31</t>
  </si>
  <si>
    <t>T32</t>
  </si>
  <si>
    <t>T33</t>
  </si>
  <si>
    <t>T34</t>
  </si>
  <si>
    <t>T35</t>
  </si>
  <si>
    <t>T36</t>
  </si>
  <si>
    <t>T37</t>
  </si>
  <si>
    <t>T38</t>
  </si>
  <si>
    <t>T39</t>
  </si>
  <si>
    <t>T40</t>
  </si>
  <si>
    <t>T41</t>
  </si>
  <si>
    <t>T42</t>
  </si>
  <si>
    <t>T43</t>
  </si>
  <si>
    <t>T44</t>
  </si>
  <si>
    <t>T45</t>
  </si>
  <si>
    <t>T46</t>
  </si>
  <si>
    <t>T47</t>
  </si>
  <si>
    <t>T48</t>
  </si>
  <si>
    <t>T49</t>
  </si>
  <si>
    <t>T50</t>
  </si>
  <si>
    <t>T51</t>
  </si>
  <si>
    <t>T52</t>
  </si>
  <si>
    <t>T53</t>
  </si>
  <si>
    <t>T54</t>
  </si>
  <si>
    <t>T55</t>
  </si>
  <si>
    <t>T56</t>
  </si>
  <si>
    <t>T57</t>
  </si>
  <si>
    <t>T58</t>
  </si>
  <si>
    <t>T59</t>
  </si>
  <si>
    <t>T60</t>
  </si>
  <si>
    <t>T61</t>
  </si>
  <si>
    <t>T62</t>
  </si>
  <si>
    <t>T63</t>
  </si>
  <si>
    <t>T64</t>
  </si>
  <si>
    <t>T65</t>
  </si>
  <si>
    <t>T66</t>
  </si>
  <si>
    <t>T67</t>
  </si>
  <si>
    <t>T68</t>
  </si>
  <si>
    <t>T69</t>
  </si>
  <si>
    <t>T70</t>
  </si>
  <si>
    <t>T71</t>
  </si>
  <si>
    <t>T72</t>
  </si>
  <si>
    <t>T73</t>
  </si>
  <si>
    <t>T74</t>
  </si>
  <si>
    <t>T75</t>
  </si>
  <si>
    <t>T76</t>
  </si>
  <si>
    <t>T77</t>
  </si>
  <si>
    <t>T78</t>
  </si>
  <si>
    <t>T79</t>
  </si>
  <si>
    <t>T80</t>
  </si>
  <si>
    <t>T81</t>
  </si>
  <si>
    <t>T82</t>
  </si>
  <si>
    <t>T83</t>
  </si>
  <si>
    <t>T84</t>
  </si>
  <si>
    <t>T85</t>
  </si>
  <si>
    <t>T86</t>
  </si>
  <si>
    <t>T87</t>
  </si>
  <si>
    <t>T88</t>
  </si>
  <si>
    <t>T89</t>
  </si>
  <si>
    <t>T90</t>
  </si>
  <si>
    <t>T91</t>
  </si>
  <si>
    <t>T92</t>
  </si>
  <si>
    <t>T93</t>
  </si>
  <si>
    <t>T94</t>
  </si>
  <si>
    <t>T95</t>
  </si>
  <si>
    <t>T96</t>
  </si>
  <si>
    <t>T97</t>
  </si>
  <si>
    <t>T98</t>
  </si>
  <si>
    <t>T99</t>
  </si>
  <si>
    <t>T100</t>
  </si>
  <si>
    <t>Ticket</t>
  </si>
  <si>
    <t xml:space="preserve">Do we change STP after getting 
Possition? IF YES WHY? </t>
  </si>
  <si>
    <t>تايم تريگر</t>
  </si>
  <si>
    <t xml:space="preserve">Trigger Time </t>
  </si>
  <si>
    <t>روند تريگر</t>
  </si>
  <si>
    <t>R1/R</t>
  </si>
  <si>
    <t>R2/R</t>
  </si>
  <si>
    <t>R3/R</t>
  </si>
  <si>
    <t>TP 1 (Pip)</t>
  </si>
  <si>
    <t>TP 1 ($)</t>
  </si>
  <si>
    <t>حد سود 1 پيپ</t>
  </si>
  <si>
    <t>حد سود 2 پيپ</t>
  </si>
  <si>
    <t>حد سود 3 پيپ</t>
  </si>
  <si>
    <t>حد سود 1  ($)</t>
  </si>
  <si>
    <t>حد سود 2  ($)</t>
  </si>
  <si>
    <t>TP 2 (Pip)</t>
  </si>
  <si>
    <t>TP 2 ($)</t>
  </si>
  <si>
    <t>TP 3 (Pip)</t>
  </si>
  <si>
    <t>حد سود 3 ($)</t>
  </si>
  <si>
    <t>TP 3 ($)</t>
  </si>
  <si>
    <t>حد ضرر پيپ</t>
  </si>
  <si>
    <t>حد ضرر ($)</t>
  </si>
  <si>
    <t>STP (Pip)</t>
  </si>
  <si>
    <t>STP ($)</t>
  </si>
  <si>
    <t>نسبت سود به ضرر 1</t>
  </si>
  <si>
    <t>نسبت سود به ضرر 2</t>
  </si>
  <si>
    <t>نسبت سود به ضرر 3</t>
  </si>
  <si>
    <t>Balance ($)</t>
  </si>
  <si>
    <t xml:space="preserve">يك هفته بعد پوزيشن رو تحليل كنيم  كه آيا نمودار مثل تحليل ما پيش رفته و تا چند پيپ فاصله داشته و برگشته </t>
  </si>
  <si>
    <t>* Bigest Profit</t>
  </si>
  <si>
    <t>* Bigest Loss</t>
  </si>
  <si>
    <t>Position 
Type</t>
  </si>
  <si>
    <t>Open Price</t>
  </si>
  <si>
    <t>Close Price</t>
  </si>
  <si>
    <t>Peak Equity Value</t>
  </si>
  <si>
    <t>MDD %</t>
  </si>
  <si>
    <t>MAX DrawDwon Value</t>
  </si>
  <si>
    <t>* Avg. Risk</t>
  </si>
  <si>
    <t>نتيجه گيري  و احساس پاياني پس از معامله</t>
  </si>
  <si>
    <t>موجودي ماكزيمم لحظه اي  حساب</t>
  </si>
  <si>
    <t>نتيجه نهايي دلار</t>
  </si>
  <si>
    <t>PIP</t>
  </si>
  <si>
    <t>ارزش دلاري هر پيپ</t>
  </si>
  <si>
    <t>PIP Per $</t>
  </si>
  <si>
    <t xml:space="preserve">Month </t>
  </si>
  <si>
    <t>ماه باز كردن پوزيشن</t>
  </si>
  <si>
    <t>ارزش دلاري 
هر پيپ</t>
  </si>
  <si>
    <t>T101</t>
  </si>
  <si>
    <t xml:space="preserve">* Expected Payoff (Per Win Trade) </t>
  </si>
  <si>
    <t>* Expected Payoff (Per Loss Trade)</t>
  </si>
  <si>
    <t>ميزان سودي كه به طور ميانگين به هر معامله تعلق گرفته</t>
  </si>
  <si>
    <t>ميزان ضرري كه به طور ميانگين به هر معامله تعلق گرفته</t>
  </si>
  <si>
    <t>ميانگين ريسك سرمايه در يكماه</t>
  </si>
  <si>
    <t>ميانگين ريوارد به ريسك  براي پوزيشن هاي برنده در يكماه</t>
  </si>
  <si>
    <t>بالاترين عددي كه حساب به خودش ديده در كمترين مقدراي كه حساب به خودش ديده</t>
  </si>
  <si>
    <t xml:space="preserve">فاكتور سود آوري سيستم كه بايد بالاي يك باشد </t>
  </si>
  <si>
    <t>بيشترين سود در ماه</t>
  </si>
  <si>
    <t>بيشترين ضرر در ماه</t>
  </si>
  <si>
    <t>نسبت ميزان ميانگين تريد ها در هر روز</t>
  </si>
  <si>
    <t>در امد ناخالص</t>
  </si>
  <si>
    <t>تعداد معاملات  در ماه</t>
  </si>
  <si>
    <t>تعداد معاملات سود ده</t>
  </si>
  <si>
    <t>Equity Of Balance</t>
  </si>
  <si>
    <t>AUDUSD</t>
  </si>
  <si>
    <t>GBPCHF</t>
  </si>
  <si>
    <t>NZDUSD</t>
  </si>
  <si>
    <t>Master Time</t>
  </si>
  <si>
    <t>W</t>
  </si>
  <si>
    <t>D</t>
  </si>
  <si>
    <t>روند تايم ساختار</t>
  </si>
  <si>
    <t xml:space="preserve">Master Time </t>
  </si>
  <si>
    <t>Trend in Master</t>
  </si>
  <si>
    <t>ريسك سرمايه در 
هر  پوزيشن</t>
  </si>
  <si>
    <t>Capital Risk 
Per Position</t>
  </si>
  <si>
    <t xml:space="preserve"> ميزان رشد و افت
كل سرمايه</t>
  </si>
  <si>
    <t xml:space="preserve">Increasing &amp; Decrease
 Totall Account </t>
  </si>
  <si>
    <t>1- ستاپ تريد در 50% درصد لانگ شدو ها</t>
  </si>
  <si>
    <t>2- تريد بر اساس سطوح پرايسي حاصل از شكست يا 50 % كندل برك اوت</t>
  </si>
  <si>
    <t>3-  تريگر فيليپ لول</t>
  </si>
  <si>
    <t>4- تريد ماهيتي در سطوح FTC پيوت ها  با كندل هاي لانگ بار و بدون كندل لانگ بار</t>
  </si>
  <si>
    <t>5-  تريد روي بيس ها</t>
  </si>
  <si>
    <t>6- تريد با الگوي پرشين گلف و ترند 3G</t>
  </si>
  <si>
    <t>7- تريد در سطوح خود كشي الگوي SO4</t>
  </si>
  <si>
    <t xml:space="preserve">8- سي پي درايو ها يا 3 درايو ها </t>
  </si>
  <si>
    <t xml:space="preserve">9- تريد در الگوي كن كن </t>
  </si>
  <si>
    <t>10- چارت پترن ها</t>
  </si>
  <si>
    <t>11- الگو هاي استاپ هانتري</t>
  </si>
  <si>
    <t>12- تريد با الگو هاي پين بار</t>
  </si>
  <si>
    <t>13- تريد با الگو هاي اسپايك و پرچم</t>
  </si>
  <si>
    <r>
      <t xml:space="preserve">يك روز </t>
    </r>
    <r>
      <rPr>
        <b/>
        <sz val="11"/>
        <color rgb="FFC00000"/>
        <rFont val="Calibri"/>
        <family val="2"/>
        <scheme val="minor"/>
      </rPr>
      <t>&gt;</t>
    </r>
    <r>
      <rPr>
        <b/>
        <sz val="11"/>
        <color theme="1"/>
        <rFont val="Calibri"/>
        <family val="2"/>
        <scheme val="minor"/>
      </rPr>
      <t xml:space="preserve"> معامله</t>
    </r>
  </si>
  <si>
    <r>
      <t xml:space="preserve">يك روز </t>
    </r>
    <r>
      <rPr>
        <b/>
        <sz val="11"/>
        <color rgb="FFC00000"/>
        <rFont val="Calibri"/>
        <family val="2"/>
        <scheme val="minor"/>
      </rPr>
      <t>&lt;</t>
    </r>
    <r>
      <rPr>
        <b/>
        <sz val="11"/>
        <color theme="1"/>
        <rFont val="Calibri"/>
        <family val="2"/>
        <scheme val="minor"/>
      </rPr>
      <t xml:space="preserve"> معامله </t>
    </r>
    <r>
      <rPr>
        <b/>
        <sz val="11"/>
        <color rgb="FFC00000"/>
        <rFont val="Calibri"/>
        <family val="2"/>
        <scheme val="minor"/>
      </rPr>
      <t>&lt;</t>
    </r>
    <r>
      <rPr>
        <b/>
        <sz val="11"/>
        <color theme="1"/>
        <rFont val="Calibri"/>
        <family val="2"/>
        <scheme val="minor"/>
      </rPr>
      <t xml:space="preserve"> ده روز كاري</t>
    </r>
  </si>
  <si>
    <r>
      <t xml:space="preserve">معامله </t>
    </r>
    <r>
      <rPr>
        <b/>
        <sz val="11"/>
        <color rgb="FFC00000"/>
        <rFont val="Calibri"/>
        <family val="2"/>
        <scheme val="minor"/>
      </rPr>
      <t>&gt;</t>
    </r>
    <r>
      <rPr>
        <b/>
        <sz val="11"/>
        <color theme="1"/>
        <rFont val="Calibri"/>
        <family val="2"/>
        <scheme val="minor"/>
      </rPr>
      <t xml:space="preserve">  ده روز كاري</t>
    </r>
  </si>
  <si>
    <t xml:space="preserve">* Avg. R:R </t>
  </si>
  <si>
    <t>موجودي لحظه اي
 حساب</t>
  </si>
  <si>
    <t xml:space="preserve">Equity </t>
  </si>
  <si>
    <t>ميزان پيپ به دست
 آمده هر پوزيشن + اسپرد + كميسيون</t>
  </si>
  <si>
    <t>Pip per Position 
+  Spread + Com…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</si>
</sst>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(&quot;$&quot;* #,##0.00_);_(&quot;$&quot;* \(#,##0.00\);_(&quot;$&quot;* &quot;-&quot;??_);_(@_)"/>
    <numFmt numFmtId="164" formatCode="yyyy\-mm\-dd;@"/>
    <numFmt numFmtId="165" formatCode="[$-409]h:mm\ AM/PM;@"/>
    <numFmt numFmtId="166" formatCode="&quot;$&quot;#,##0"/>
    <numFmt numFmtId="167" formatCode="0.0"/>
    <numFmt numFmtId="168" formatCode="&quot;$&quot;#,##0.00"/>
    <numFmt numFmtId="170" formatCode="[$-F400]h:mm:ss\ AM/PM"/>
    <numFmt numFmtId="171" formatCode="0.0%"/>
    <numFmt numFmtId="172" formatCode="&quot;$&quot;#,##0.0"/>
    <numFmt numFmtId="173" formatCode="0.00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u/>
      <sz val="12"/>
      <color rgb="FF00B050"/>
      <name val="Calibri"/>
      <family val="2"/>
      <scheme val="minor"/>
    </font>
    <font>
      <b/>
      <i/>
      <u/>
      <sz val="14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9"/>
      <name val="Calibri"/>
      <family val="2"/>
      <scheme val="minor"/>
    </font>
    <font>
      <b/>
      <u/>
      <sz val="11"/>
      <color rgb="FFC00000"/>
      <name val="Calibri"/>
      <family val="2"/>
      <scheme val="minor"/>
    </font>
    <font>
      <b/>
      <u/>
      <sz val="12"/>
      <color rgb="FFC00000"/>
      <name val="Calibri"/>
      <family val="2"/>
      <scheme val="minor"/>
    </font>
    <font>
      <b/>
      <u/>
      <sz val="11"/>
      <color rgb="FF00B050"/>
      <name val="Calibri"/>
      <family val="2"/>
      <scheme val="minor"/>
    </font>
    <font>
      <b/>
      <i/>
      <u/>
      <sz val="12"/>
      <color rgb="FFFF33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C5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C0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36">
    <xf numFmtId="0" fontId="0" fillId="0" borderId="0" xfId="0"/>
    <xf numFmtId="0" fontId="0" fillId="2" borderId="0" xfId="0" applyFill="1" applyBorder="1" applyProtection="1">
      <protection locked="0"/>
    </xf>
    <xf numFmtId="0" fontId="9" fillId="8" borderId="1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Protection="1"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/>
    <xf numFmtId="0" fontId="4" fillId="2" borderId="1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 wrapText="1"/>
      <protection locked="0"/>
    </xf>
    <xf numFmtId="0" fontId="3" fillId="11" borderId="1" xfId="0" applyFont="1" applyFill="1" applyBorder="1" applyAlignment="1" applyProtection="1">
      <alignment horizontal="center"/>
      <protection locked="0"/>
    </xf>
    <xf numFmtId="168" fontId="2" fillId="2" borderId="0" xfId="0" applyNumberFormat="1" applyFont="1" applyFill="1" applyBorder="1" applyProtection="1">
      <protection locked="0"/>
    </xf>
    <xf numFmtId="164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Protection="1">
      <protection locked="0"/>
    </xf>
    <xf numFmtId="168" fontId="12" fillId="2" borderId="1" xfId="0" applyNumberFormat="1" applyFont="1" applyFill="1" applyBorder="1" applyAlignment="1" applyProtection="1">
      <alignment horizontal="center" vertical="center"/>
      <protection locked="0"/>
    </xf>
    <xf numFmtId="2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Protection="1">
      <protection locked="0"/>
    </xf>
    <xf numFmtId="0" fontId="2" fillId="2" borderId="0" xfId="0" applyNumberFormat="1" applyFont="1" applyFill="1" applyBorder="1" applyProtection="1">
      <protection locked="0"/>
    </xf>
    <xf numFmtId="0" fontId="3" fillId="4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68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13" borderId="1" xfId="0" applyFont="1" applyFill="1" applyBorder="1" applyAlignment="1" applyProtection="1">
      <alignment horizontal="center" vertical="center"/>
      <protection locked="0"/>
    </xf>
    <xf numFmtId="0" fontId="3" fillId="14" borderId="1" xfId="0" applyFont="1" applyFill="1" applyBorder="1" applyAlignment="1" applyProtection="1">
      <alignment horizontal="center" vertical="center"/>
      <protection locked="0"/>
    </xf>
    <xf numFmtId="0" fontId="3" fillId="12" borderId="1" xfId="0" applyFont="1" applyFill="1" applyBorder="1" applyAlignment="1" applyProtection="1">
      <alignment horizontal="center" vertical="center"/>
      <protection locked="0"/>
    </xf>
    <xf numFmtId="0" fontId="3" fillId="15" borderId="1" xfId="0" applyFont="1" applyFill="1" applyBorder="1" applyAlignment="1" applyProtection="1">
      <alignment horizontal="center" vertical="center"/>
      <protection locked="0"/>
    </xf>
    <xf numFmtId="170" fontId="12" fillId="2" borderId="1" xfId="0" applyNumberFormat="1" applyFont="1" applyFill="1" applyBorder="1" applyAlignment="1" applyProtection="1">
      <alignment horizontal="center" vertical="center"/>
      <protection locked="0"/>
    </xf>
    <xf numFmtId="9" fontId="12" fillId="2" borderId="1" xfId="1" applyFont="1" applyFill="1" applyBorder="1" applyAlignment="1" applyProtection="1">
      <alignment horizontal="center" vertical="center"/>
      <protection locked="0"/>
    </xf>
    <xf numFmtId="17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172" fontId="12" fillId="2" borderId="1" xfId="0" applyNumberFormat="1" applyFont="1" applyFill="1" applyBorder="1" applyAlignment="1" applyProtection="1">
      <alignment horizontal="center" vertical="center"/>
      <protection locked="0"/>
    </xf>
    <xf numFmtId="167" fontId="3" fillId="10" borderId="1" xfId="0" applyNumberFormat="1" applyFont="1" applyFill="1" applyBorder="1" applyAlignment="1" applyProtection="1">
      <alignment horizontal="center" vertical="center"/>
    </xf>
    <xf numFmtId="171" fontId="12" fillId="10" borderId="1" xfId="1" applyNumberFormat="1" applyFont="1" applyFill="1" applyBorder="1" applyAlignment="1" applyProtection="1">
      <alignment horizontal="center" vertical="center"/>
    </xf>
    <xf numFmtId="9" fontId="12" fillId="10" borderId="1" xfId="1" applyFont="1" applyFill="1" applyBorder="1" applyAlignment="1" applyProtection="1">
      <alignment horizontal="center" vertical="center" wrapText="1"/>
    </xf>
    <xf numFmtId="168" fontId="12" fillId="10" borderId="1" xfId="1" applyNumberFormat="1" applyFont="1" applyFill="1" applyBorder="1" applyAlignment="1" applyProtection="1">
      <alignment horizontal="center" vertical="center" wrapText="1"/>
    </xf>
    <xf numFmtId="168" fontId="14" fillId="10" borderId="1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/>
      <protection locked="0"/>
    </xf>
    <xf numFmtId="168" fontId="11" fillId="7" borderId="1" xfId="2" applyNumberFormat="1" applyFont="1" applyFill="1" applyBorder="1" applyAlignment="1" applyProtection="1">
      <alignment horizontal="right" vertical="center" wrapText="1"/>
      <protection locked="0"/>
    </xf>
    <xf numFmtId="168" fontId="11" fillId="7" borderId="2" xfId="2" applyNumberFormat="1" applyFont="1" applyFill="1" applyBorder="1" applyAlignment="1" applyProtection="1">
      <alignment horizontal="right" vertical="center" wrapText="1"/>
      <protection locked="0"/>
    </xf>
    <xf numFmtId="168" fontId="11" fillId="2" borderId="0" xfId="2" applyNumberFormat="1" applyFont="1" applyFill="1" applyBorder="1" applyAlignment="1" applyProtection="1">
      <alignment horizontal="left" vertical="center" wrapText="1"/>
      <protection locked="0"/>
    </xf>
    <xf numFmtId="168" fontId="11" fillId="2" borderId="0" xfId="2" applyNumberFormat="1" applyFont="1" applyFill="1" applyBorder="1" applyAlignment="1" applyProtection="1">
      <alignment horizontal="right" vertical="center" wrapText="1"/>
      <protection locked="0"/>
    </xf>
    <xf numFmtId="0" fontId="15" fillId="2" borderId="0" xfId="0" applyFont="1" applyFill="1" applyBorder="1" applyAlignment="1" applyProtection="1">
      <alignment horizontal="center" vertical="center" wrapText="1"/>
      <protection locked="0"/>
    </xf>
    <xf numFmtId="0" fontId="3" fillId="8" borderId="1" xfId="0" applyFont="1" applyFill="1" applyBorder="1" applyAlignment="1" applyProtection="1">
      <alignment horizontal="left" vertical="center"/>
      <protection locked="0"/>
    </xf>
    <xf numFmtId="0" fontId="3" fillId="8" borderId="1" xfId="0" applyFont="1" applyFill="1" applyBorder="1" applyAlignment="1" applyProtection="1">
      <alignment horizontal="right" vertical="center"/>
      <protection locked="0"/>
    </xf>
    <xf numFmtId="0" fontId="3" fillId="5" borderId="1" xfId="0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right" vertical="center"/>
      <protection locked="0"/>
    </xf>
    <xf numFmtId="0" fontId="3" fillId="4" borderId="1" xfId="0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right" vertical="center"/>
      <protection locked="0"/>
    </xf>
    <xf numFmtId="0" fontId="3" fillId="6" borderId="1" xfId="0" applyFont="1" applyFill="1" applyBorder="1" applyAlignment="1" applyProtection="1">
      <alignment horizontal="left" vertical="center"/>
      <protection locked="0"/>
    </xf>
    <xf numFmtId="0" fontId="3" fillId="5" borderId="1" xfId="0" applyFont="1" applyFill="1" applyBorder="1" applyAlignment="1" applyProtection="1">
      <alignment horizontal="left" vertical="center"/>
      <protection locked="0"/>
    </xf>
    <xf numFmtId="168" fontId="3" fillId="10" borderId="1" xfId="0" applyNumberFormat="1" applyFont="1" applyFill="1" applyBorder="1" applyAlignment="1" applyProtection="1">
      <alignment horizontal="center" vertical="center"/>
    </xf>
    <xf numFmtId="0" fontId="11" fillId="9" borderId="1" xfId="0" applyFont="1" applyFill="1" applyBorder="1" applyAlignment="1" applyProtection="1">
      <alignment horizontal="center" vertical="center"/>
      <protection locked="0"/>
    </xf>
    <xf numFmtId="0" fontId="11" fillId="9" borderId="1" xfId="0" applyFont="1" applyFill="1" applyBorder="1" applyAlignment="1" applyProtection="1">
      <alignment horizontal="center" vertical="center" wrapText="1"/>
      <protection locked="0"/>
    </xf>
    <xf numFmtId="0" fontId="11" fillId="9" borderId="15" xfId="0" applyFont="1" applyFill="1" applyBorder="1" applyAlignment="1" applyProtection="1">
      <alignment horizontal="center" vertical="center"/>
      <protection locked="0"/>
    </xf>
    <xf numFmtId="0" fontId="11" fillId="9" borderId="3" xfId="0" applyFont="1" applyFill="1" applyBorder="1" applyAlignment="1" applyProtection="1">
      <alignment horizontal="center" vertical="center"/>
      <protection locked="0"/>
    </xf>
    <xf numFmtId="168" fontId="18" fillId="9" borderId="1" xfId="0" applyNumberFormat="1" applyFont="1" applyFill="1" applyBorder="1" applyAlignment="1" applyProtection="1">
      <alignment horizontal="center" vertical="center"/>
      <protection locked="0"/>
    </xf>
    <xf numFmtId="164" fontId="12" fillId="10" borderId="1" xfId="0" applyNumberFormat="1" applyFont="1" applyFill="1" applyBorder="1" applyAlignment="1" applyProtection="1">
      <alignment horizontal="center" vertical="center" wrapText="1"/>
    </xf>
    <xf numFmtId="168" fontId="11" fillId="7" borderId="3" xfId="2" applyNumberFormat="1" applyFont="1" applyFill="1" applyBorder="1" applyAlignment="1" applyProtection="1">
      <alignment horizontal="left" vertical="center" wrapText="1"/>
      <protection locked="0"/>
    </xf>
    <xf numFmtId="168" fontId="11" fillId="7" borderId="17" xfId="2" applyNumberFormat="1" applyFont="1" applyFill="1" applyBorder="1" applyAlignment="1" applyProtection="1">
      <alignment horizontal="left" vertical="center" wrapText="1"/>
      <protection locked="0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top"/>
    </xf>
    <xf numFmtId="168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6" fontId="2" fillId="2" borderId="5" xfId="0" applyNumberFormat="1" applyFont="1" applyFill="1" applyBorder="1" applyAlignment="1">
      <alignment horizontal="center" vertical="top"/>
    </xf>
    <xf numFmtId="0" fontId="2" fillId="2" borderId="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9" xfId="0" applyFont="1" applyBorder="1" applyAlignment="1">
      <alignment horizontal="center"/>
    </xf>
    <xf numFmtId="0" fontId="2" fillId="2" borderId="1" xfId="0" applyFont="1" applyFill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top"/>
    </xf>
    <xf numFmtId="168" fontId="2" fillId="2" borderId="11" xfId="0" applyNumberFormat="1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166" fontId="2" fillId="2" borderId="6" xfId="0" applyNumberFormat="1" applyFont="1" applyFill="1" applyBorder="1" applyAlignment="1">
      <alignment horizontal="center" vertical="top"/>
    </xf>
    <xf numFmtId="168" fontId="16" fillId="2" borderId="0" xfId="0" applyNumberFormat="1" applyFont="1" applyFill="1" applyBorder="1" applyAlignment="1" applyProtection="1">
      <alignment horizontal="center" vertical="center" wrapText="1"/>
    </xf>
    <xf numFmtId="167" fontId="16" fillId="5" borderId="1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right" vertical="top" wrapText="1"/>
      <protection locked="0"/>
    </xf>
    <xf numFmtId="164" fontId="4" fillId="2" borderId="1" xfId="0" applyNumberFormat="1" applyFont="1" applyFill="1" applyBorder="1" applyAlignment="1" applyProtection="1">
      <alignment horizontal="center" vertical="top" wrapText="1"/>
      <protection locked="0"/>
    </xf>
    <xf numFmtId="165" fontId="4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/>
      <protection locked="0"/>
    </xf>
    <xf numFmtId="164" fontId="4" fillId="2" borderId="1" xfId="0" applyNumberFormat="1" applyFont="1" applyFill="1" applyBorder="1" applyAlignment="1" applyProtection="1">
      <alignment horizontal="right" vertical="top" wrapText="1"/>
      <protection locked="0"/>
    </xf>
    <xf numFmtId="165" fontId="4" fillId="2" borderId="1" xfId="0" applyNumberFormat="1" applyFont="1" applyFill="1" applyBorder="1" applyAlignment="1" applyProtection="1">
      <alignment horizontal="right" vertical="top" wrapText="1"/>
      <protection locked="0"/>
    </xf>
    <xf numFmtId="1" fontId="12" fillId="10" borderId="1" xfId="1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 readingOrder="2"/>
    </xf>
    <xf numFmtId="0" fontId="1" fillId="0" borderId="1" xfId="0" applyFont="1" applyBorder="1" applyAlignment="1">
      <alignment horizontal="right" vertical="center" wrapText="1" readingOrder="2"/>
    </xf>
    <xf numFmtId="0" fontId="3" fillId="2" borderId="1" xfId="0" applyFont="1" applyFill="1" applyBorder="1" applyAlignment="1" applyProtection="1">
      <alignment horizontal="center" vertical="center" readingOrder="2"/>
      <protection locked="0"/>
    </xf>
    <xf numFmtId="0" fontId="3" fillId="2" borderId="1" xfId="0" applyFont="1" applyFill="1" applyBorder="1" applyAlignment="1" applyProtection="1">
      <alignment horizontal="right" vertical="center" readingOrder="2"/>
      <protection locked="0"/>
    </xf>
    <xf numFmtId="0" fontId="12" fillId="2" borderId="1" xfId="0" applyFont="1" applyFill="1" applyBorder="1" applyAlignment="1" applyProtection="1">
      <alignment horizontal="center" vertical="center" readingOrder="2"/>
      <protection locked="0"/>
    </xf>
    <xf numFmtId="1" fontId="12" fillId="10" borderId="1" xfId="0" applyNumberFormat="1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  <protection locked="0"/>
    </xf>
    <xf numFmtId="171" fontId="12" fillId="10" borderId="1" xfId="1" applyNumberFormat="1" applyFont="1" applyFill="1" applyBorder="1" applyAlignment="1" applyProtection="1">
      <alignment horizontal="center" vertical="center" wrapText="1"/>
    </xf>
    <xf numFmtId="10" fontId="16" fillId="5" borderId="16" xfId="0" applyNumberFormat="1" applyFont="1" applyFill="1" applyBorder="1" applyAlignment="1" applyProtection="1">
      <alignment horizontal="center" vertical="center" wrapText="1"/>
    </xf>
    <xf numFmtId="173" fontId="3" fillId="2" borderId="1" xfId="0" applyNumberFormat="1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9" fontId="13" fillId="2" borderId="0" xfId="0" applyNumberFormat="1" applyFont="1" applyFill="1" applyBorder="1" applyAlignment="1" applyProtection="1">
      <alignment horizontal="center" vertical="center" wrapText="1"/>
    </xf>
    <xf numFmtId="0" fontId="11" fillId="9" borderId="1" xfId="0" applyFont="1" applyFill="1" applyBorder="1" applyAlignment="1" applyProtection="1">
      <alignment horizontal="center" vertical="center"/>
    </xf>
    <xf numFmtId="0" fontId="11" fillId="9" borderId="1" xfId="0" applyFont="1" applyFill="1" applyBorder="1" applyAlignment="1" applyProtection="1">
      <alignment horizontal="center" vertical="center" wrapText="1"/>
    </xf>
    <xf numFmtId="0" fontId="3" fillId="13" borderId="1" xfId="0" applyFont="1" applyFill="1" applyBorder="1" applyAlignment="1" applyProtection="1">
      <alignment horizontal="center" vertical="center"/>
    </xf>
    <xf numFmtId="0" fontId="3" fillId="14" borderId="1" xfId="0" applyFont="1" applyFill="1" applyBorder="1" applyAlignment="1" applyProtection="1">
      <alignment horizontal="center" vertical="center"/>
    </xf>
    <xf numFmtId="0" fontId="3" fillId="12" borderId="1" xfId="0" applyFont="1" applyFill="1" applyBorder="1" applyAlignment="1" applyProtection="1">
      <alignment horizontal="center" vertical="center"/>
    </xf>
    <xf numFmtId="0" fontId="3" fillId="15" borderId="1" xfId="0" applyFont="1" applyFill="1" applyBorder="1" applyAlignment="1" applyProtection="1">
      <alignment horizontal="center" vertical="center"/>
    </xf>
    <xf numFmtId="0" fontId="11" fillId="9" borderId="13" xfId="0" applyFont="1" applyFill="1" applyBorder="1" applyAlignment="1" applyProtection="1">
      <alignment horizontal="center" vertical="center"/>
    </xf>
    <xf numFmtId="0" fontId="11" fillId="9" borderId="13" xfId="0" applyFont="1" applyFill="1" applyBorder="1" applyAlignment="1" applyProtection="1">
      <alignment horizontal="center" vertical="center" wrapText="1"/>
    </xf>
    <xf numFmtId="0" fontId="11" fillId="16" borderId="13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Protection="1"/>
    <xf numFmtId="0" fontId="2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168" fontId="3" fillId="2" borderId="0" xfId="0" applyNumberFormat="1" applyFont="1" applyFill="1" applyBorder="1" applyProtection="1"/>
    <xf numFmtId="168" fontId="16" fillId="5" borderId="16" xfId="0" applyNumberFormat="1" applyFont="1" applyFill="1" applyBorder="1" applyAlignment="1" applyProtection="1">
      <alignment horizontal="center" vertical="center" wrapText="1"/>
      <protection locked="0"/>
    </xf>
    <xf numFmtId="168" fontId="19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9" borderId="1" xfId="0" applyFont="1" applyFill="1" applyBorder="1" applyAlignment="1" applyProtection="1">
      <alignment horizontal="center" vertical="center" textRotation="90"/>
      <protection locked="0"/>
    </xf>
    <xf numFmtId="0" fontId="5" fillId="9" borderId="1" xfId="0" applyFont="1" applyFill="1" applyBorder="1" applyAlignment="1" applyProtection="1">
      <alignment horizontal="center" vertical="center"/>
      <protection locked="0"/>
    </xf>
    <xf numFmtId="0" fontId="17" fillId="9" borderId="1" xfId="0" applyFont="1" applyFill="1" applyBorder="1" applyAlignment="1" applyProtection="1">
      <alignment horizontal="center" vertical="center"/>
    </xf>
  </cellXfs>
  <cellStyles count="3">
    <cellStyle name="Currency" xfId="2" builtinId="4"/>
    <cellStyle name="Normal" xfId="0" builtinId="0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3300"/>
      <color rgb="FF00BC55"/>
      <color rgb="FFFF5050"/>
      <color rgb="FF1DE75C"/>
      <color rgb="FFCC0099"/>
      <color rgb="FFFFFFFF"/>
      <color rgb="FFFF66FF"/>
      <color rgb="FF94F21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74372</xdr:colOff>
      <xdr:row>16</xdr:row>
      <xdr:rowOff>257175</xdr:rowOff>
    </xdr:from>
    <xdr:to>
      <xdr:col>12</xdr:col>
      <xdr:colOff>3790950</xdr:colOff>
      <xdr:row>35</xdr:row>
      <xdr:rowOff>95249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F2BAC98-1408-42B4-9ABC-A54244FEF1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04222" y="4124325"/>
          <a:ext cx="5593003" cy="36004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O114"/>
  <sheetViews>
    <sheetView showGridLines="0" tabSelected="1" zoomScaleNormal="10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5" sqref="B5"/>
    </sheetView>
  </sheetViews>
  <sheetFormatPr defaultColWidth="9.109375" defaultRowHeight="14.4" x14ac:dyDescent="0.3"/>
  <cols>
    <col min="1" max="1" width="4.88671875" style="36" bestFit="1" customWidth="1"/>
    <col min="2" max="2" width="16.33203125" style="5" bestFit="1" customWidth="1"/>
    <col min="3" max="3" width="15.109375" style="5" bestFit="1" customWidth="1"/>
    <col min="4" max="4" width="13.5546875" style="128" bestFit="1" customWidth="1"/>
    <col min="5" max="5" width="19.44140625" style="127" bestFit="1" customWidth="1"/>
    <col min="6" max="6" width="16.33203125" style="4" customWidth="1"/>
    <col min="7" max="7" width="11.33203125" style="4" customWidth="1"/>
    <col min="8" max="8" width="12.33203125" style="4" customWidth="1"/>
    <col min="9" max="9" width="17.88671875" style="3" customWidth="1"/>
    <col min="10" max="10" width="19.33203125" style="3" customWidth="1"/>
    <col min="11" max="11" width="15.6640625" style="3" customWidth="1"/>
    <col min="12" max="12" width="18" style="3" customWidth="1"/>
    <col min="13" max="13" width="14.109375" style="3" customWidth="1"/>
    <col min="14" max="14" width="14" style="3" customWidth="1"/>
    <col min="15" max="15" width="11.6640625" style="3" customWidth="1"/>
    <col min="16" max="16" width="12.5546875" style="126" customWidth="1"/>
    <col min="17" max="17" width="52.6640625" style="3" customWidth="1"/>
    <col min="18" max="18" width="12.88671875" style="17" customWidth="1"/>
    <col min="19" max="19" width="11.44140625" style="126" customWidth="1"/>
    <col min="20" max="20" width="12.88671875" style="3" customWidth="1"/>
    <col min="21" max="21" width="11.44140625" style="126" customWidth="1"/>
    <col min="22" max="22" width="12.88671875" style="3" customWidth="1"/>
    <col min="23" max="23" width="11.44140625" style="126" customWidth="1"/>
    <col min="24" max="24" width="12.33203125" style="3" customWidth="1"/>
    <col min="25" max="25" width="10.88671875" style="126" customWidth="1"/>
    <col min="26" max="28" width="14.6640625" style="126" customWidth="1"/>
    <col min="29" max="29" width="14.33203125" style="129" customWidth="1"/>
    <col min="30" max="30" width="18.109375" style="129" customWidth="1"/>
    <col min="31" max="31" width="12.5546875" style="3" bestFit="1" customWidth="1"/>
    <col min="32" max="32" width="23" style="129" customWidth="1"/>
    <col min="33" max="33" width="14.6640625" style="129" customWidth="1"/>
    <col min="34" max="35" width="23.5546875" style="129" bestFit="1" customWidth="1"/>
    <col min="36" max="36" width="11.109375" style="129" bestFit="1" customWidth="1"/>
    <col min="37" max="37" width="32.5546875" style="3" customWidth="1"/>
    <col min="38" max="38" width="20.88671875" style="3" bestFit="1" customWidth="1"/>
    <col min="39" max="39" width="37.88671875" style="3" customWidth="1"/>
    <col min="40" max="40" width="30.109375" style="3" customWidth="1"/>
    <col min="41" max="41" width="50.109375" style="3" customWidth="1"/>
    <col min="42" max="16384" width="9.109375" style="3"/>
  </cols>
  <sheetData>
    <row r="1" spans="1:41" s="1" customFormat="1" ht="21.75" customHeight="1" thickBot="1" x14ac:dyDescent="0.35">
      <c r="A1" s="134" t="s">
        <v>223</v>
      </c>
      <c r="B1" s="134"/>
      <c r="C1" s="57">
        <v>42.46</v>
      </c>
      <c r="D1" s="135" t="s">
        <v>258</v>
      </c>
      <c r="E1" s="135"/>
      <c r="F1" s="132">
        <f>SUM(C1+AE1)</f>
        <v>52.46</v>
      </c>
      <c r="G1" s="41"/>
      <c r="H1" s="8"/>
      <c r="I1" s="8"/>
      <c r="J1" s="8"/>
      <c r="K1" s="8"/>
      <c r="L1" s="8"/>
      <c r="M1" s="8"/>
      <c r="N1" s="8"/>
      <c r="O1" s="8"/>
      <c r="P1" s="114"/>
      <c r="Q1" s="8"/>
      <c r="R1" s="8"/>
      <c r="S1" s="114"/>
      <c r="T1" s="8"/>
      <c r="U1" s="114"/>
      <c r="V1" s="8"/>
      <c r="W1" s="114"/>
      <c r="X1" s="8"/>
      <c r="Y1" s="114"/>
      <c r="Z1" s="114"/>
      <c r="AA1" s="114"/>
      <c r="AB1" s="115"/>
      <c r="AC1" s="91"/>
      <c r="AD1" s="92">
        <f>SUM(AD4:AD103)</f>
        <v>100</v>
      </c>
      <c r="AE1" s="131">
        <f>SUM(AE4:AE103)</f>
        <v>10</v>
      </c>
      <c r="AF1" s="112">
        <f>SUM(AF4:AF104)</f>
        <v>0.23551577955723033</v>
      </c>
      <c r="AG1" s="116"/>
      <c r="AH1" s="116"/>
      <c r="AI1" s="116"/>
      <c r="AJ1" s="116"/>
      <c r="AK1" s="8"/>
      <c r="AL1" s="8"/>
      <c r="AM1" s="8"/>
      <c r="AN1" s="8"/>
    </row>
    <row r="2" spans="1:41" s="1" customFormat="1" ht="41.25" customHeight="1" x14ac:dyDescent="0.3">
      <c r="A2" s="133" t="s">
        <v>196</v>
      </c>
      <c r="B2" s="53" t="s">
        <v>37</v>
      </c>
      <c r="C2" s="53" t="s">
        <v>38</v>
      </c>
      <c r="D2" s="117" t="s">
        <v>241</v>
      </c>
      <c r="E2" s="117" t="s">
        <v>55</v>
      </c>
      <c r="F2" s="53" t="s">
        <v>39</v>
      </c>
      <c r="G2" s="55" t="s">
        <v>40</v>
      </c>
      <c r="H2" s="53" t="s">
        <v>41</v>
      </c>
      <c r="I2" s="53" t="s">
        <v>43</v>
      </c>
      <c r="J2" s="53" t="s">
        <v>265</v>
      </c>
      <c r="K2" s="53" t="s">
        <v>198</v>
      </c>
      <c r="L2" s="53" t="s">
        <v>200</v>
      </c>
      <c r="M2" s="53" t="s">
        <v>52</v>
      </c>
      <c r="N2" s="53" t="s">
        <v>96</v>
      </c>
      <c r="O2" s="53" t="s">
        <v>42</v>
      </c>
      <c r="P2" s="118" t="s">
        <v>242</v>
      </c>
      <c r="Q2" s="53" t="s">
        <v>95</v>
      </c>
      <c r="R2" s="21" t="s">
        <v>206</v>
      </c>
      <c r="S2" s="119" t="s">
        <v>209</v>
      </c>
      <c r="T2" s="22" t="s">
        <v>207</v>
      </c>
      <c r="U2" s="120" t="s">
        <v>210</v>
      </c>
      <c r="V2" s="23" t="s">
        <v>208</v>
      </c>
      <c r="W2" s="121" t="s">
        <v>214</v>
      </c>
      <c r="X2" s="24" t="s">
        <v>216</v>
      </c>
      <c r="Y2" s="122" t="s">
        <v>217</v>
      </c>
      <c r="Z2" s="117" t="s">
        <v>220</v>
      </c>
      <c r="AA2" s="117" t="s">
        <v>221</v>
      </c>
      <c r="AB2" s="123" t="s">
        <v>222</v>
      </c>
      <c r="AC2" s="124" t="s">
        <v>268</v>
      </c>
      <c r="AD2" s="118" t="s">
        <v>291</v>
      </c>
      <c r="AE2" s="18" t="s">
        <v>45</v>
      </c>
      <c r="AF2" s="125" t="s">
        <v>270</v>
      </c>
      <c r="AG2" s="124" t="s">
        <v>289</v>
      </c>
      <c r="AH2" s="123" t="s">
        <v>235</v>
      </c>
      <c r="AI2" s="123"/>
      <c r="AJ2" s="123"/>
      <c r="AK2" s="54" t="s">
        <v>73</v>
      </c>
      <c r="AL2" s="53" t="s">
        <v>44</v>
      </c>
      <c r="AM2" s="54" t="s">
        <v>224</v>
      </c>
      <c r="AN2" s="54" t="s">
        <v>234</v>
      </c>
    </row>
    <row r="3" spans="1:41" s="1" customFormat="1" ht="35.25" customHeight="1" x14ac:dyDescent="0.3">
      <c r="A3" s="133"/>
      <c r="B3" s="53" t="s">
        <v>93</v>
      </c>
      <c r="C3" s="53" t="s">
        <v>94</v>
      </c>
      <c r="D3" s="117" t="s">
        <v>240</v>
      </c>
      <c r="E3" s="117" t="s">
        <v>56</v>
      </c>
      <c r="F3" s="53" t="s">
        <v>46</v>
      </c>
      <c r="G3" s="56" t="s">
        <v>1</v>
      </c>
      <c r="H3" s="54" t="s">
        <v>227</v>
      </c>
      <c r="I3" s="53" t="s">
        <v>266</v>
      </c>
      <c r="J3" s="53" t="s">
        <v>267</v>
      </c>
      <c r="K3" s="53" t="s">
        <v>199</v>
      </c>
      <c r="L3" s="53" t="s">
        <v>48</v>
      </c>
      <c r="M3" s="53" t="s">
        <v>228</v>
      </c>
      <c r="N3" s="53" t="s">
        <v>229</v>
      </c>
      <c r="O3" s="53" t="s">
        <v>2</v>
      </c>
      <c r="P3" s="117" t="s">
        <v>239</v>
      </c>
      <c r="Q3" s="53" t="s">
        <v>49</v>
      </c>
      <c r="R3" s="21" t="s">
        <v>204</v>
      </c>
      <c r="S3" s="119" t="s">
        <v>205</v>
      </c>
      <c r="T3" s="22" t="s">
        <v>211</v>
      </c>
      <c r="U3" s="120" t="s">
        <v>212</v>
      </c>
      <c r="V3" s="23" t="s">
        <v>213</v>
      </c>
      <c r="W3" s="121" t="s">
        <v>215</v>
      </c>
      <c r="X3" s="24" t="s">
        <v>218</v>
      </c>
      <c r="Y3" s="122" t="s">
        <v>219</v>
      </c>
      <c r="Z3" s="117" t="s">
        <v>201</v>
      </c>
      <c r="AA3" s="117" t="s">
        <v>202</v>
      </c>
      <c r="AB3" s="117" t="s">
        <v>203</v>
      </c>
      <c r="AC3" s="118" t="s">
        <v>269</v>
      </c>
      <c r="AD3" s="118" t="s">
        <v>292</v>
      </c>
      <c r="AE3" s="18" t="s">
        <v>50</v>
      </c>
      <c r="AF3" s="125" t="s">
        <v>271</v>
      </c>
      <c r="AG3" s="118" t="s">
        <v>290</v>
      </c>
      <c r="AH3" s="118" t="s">
        <v>230</v>
      </c>
      <c r="AI3" s="118" t="s">
        <v>232</v>
      </c>
      <c r="AJ3" s="118" t="s">
        <v>231</v>
      </c>
      <c r="AK3" s="54" t="s">
        <v>197</v>
      </c>
      <c r="AL3" s="54" t="s">
        <v>53</v>
      </c>
      <c r="AM3" s="54"/>
      <c r="AN3" s="54" t="s">
        <v>51</v>
      </c>
    </row>
    <row r="4" spans="1:41" ht="17.25" customHeight="1" x14ac:dyDescent="0.3">
      <c r="A4" s="9" t="s">
        <v>97</v>
      </c>
      <c r="B4" s="11">
        <v>44703</v>
      </c>
      <c r="C4" s="11">
        <v>44704</v>
      </c>
      <c r="D4" s="58" t="str">
        <f t="shared" ref="D4:D67" si="0">IF(B4="","",TEXT(B4,"mmm"))</f>
        <v>May</v>
      </c>
      <c r="E4" s="109">
        <f t="shared" ref="E4:E33" si="1">IF(B4="","",C4-B4)</f>
        <v>1</v>
      </c>
      <c r="F4" s="27">
        <v>0.51527777777777783</v>
      </c>
      <c r="G4" s="19" t="s">
        <v>10</v>
      </c>
      <c r="H4" s="19" t="s">
        <v>27</v>
      </c>
      <c r="I4" s="19" t="s">
        <v>14</v>
      </c>
      <c r="J4" s="19" t="s">
        <v>19</v>
      </c>
      <c r="K4" s="19" t="s">
        <v>264</v>
      </c>
      <c r="L4" s="19" t="s">
        <v>0</v>
      </c>
      <c r="M4" s="113">
        <v>1.581</v>
      </c>
      <c r="N4" s="113">
        <v>1.5857000000000001</v>
      </c>
      <c r="O4" s="19">
        <v>0.01</v>
      </c>
      <c r="P4" s="52">
        <f>IF(O4="","",VLOOKUP(O4,'Data Validation'!H:I,2,0))</f>
        <v>0.1</v>
      </c>
      <c r="Q4" s="107" t="s">
        <v>273</v>
      </c>
      <c r="R4" s="19">
        <v>100</v>
      </c>
      <c r="S4" s="52">
        <f t="shared" ref="S4:S64" si="2">IF(R4="","",R4*P4)</f>
        <v>10</v>
      </c>
      <c r="T4" s="19"/>
      <c r="U4" s="52" t="str">
        <f t="shared" ref="U4:U64" si="3">IF(T4="","",T4*P4)</f>
        <v/>
      </c>
      <c r="V4" s="19"/>
      <c r="W4" s="52" t="str">
        <f t="shared" ref="W4:W64" si="4">IF(V4="","",V4*P4)</f>
        <v/>
      </c>
      <c r="X4" s="19">
        <v>50</v>
      </c>
      <c r="Y4" s="52">
        <f t="shared" ref="Y4:Y64" si="5">IF(X4="","",X4*P4)</f>
        <v>5</v>
      </c>
      <c r="Z4" s="31">
        <f t="shared" ref="Z4:Z64" si="6">IF(R4="","",R4/X4)</f>
        <v>2</v>
      </c>
      <c r="AA4" s="31" t="str">
        <f t="shared" ref="AA4:AA64" si="7">IF(T4="","",T4/X4)</f>
        <v/>
      </c>
      <c r="AB4" s="31" t="str">
        <f t="shared" ref="AB4:AB64" si="8">IF(V4="","",V4/X4)</f>
        <v/>
      </c>
      <c r="AC4" s="32">
        <f t="shared" ref="AC4:AC64" si="9">IF(Y4="","",Y4/$C$1)</f>
        <v>0.11775788977861516</v>
      </c>
      <c r="AD4" s="100">
        <f t="shared" ref="AD4:AD67" si="10">IF(O4="","",(AE4/O4)/10)</f>
        <v>100</v>
      </c>
      <c r="AE4" s="20">
        <v>10</v>
      </c>
      <c r="AF4" s="111">
        <f t="shared" ref="AF4:AF67" si="11">IF(AE4="","",AE4/$C$1)</f>
        <v>0.23551577955723033</v>
      </c>
      <c r="AG4" s="34">
        <f>$C$1+AE4</f>
        <v>52.46</v>
      </c>
      <c r="AH4" s="34">
        <f>MAX(AG4,AH3)</f>
        <v>52.46</v>
      </c>
      <c r="AI4" s="35" t="str">
        <f>IF(AG4&lt;N(AH4),AG4-AH3,"")</f>
        <v/>
      </c>
      <c r="AJ4" s="33" t="str">
        <f>IF(AI4&lt;&gt;"",-AI4/AH4,"")</f>
        <v/>
      </c>
      <c r="AK4" s="95"/>
      <c r="AL4" s="98"/>
      <c r="AM4" s="98"/>
      <c r="AN4" s="94"/>
      <c r="AO4" s="93"/>
    </row>
    <row r="5" spans="1:41" ht="17.25" customHeight="1" x14ac:dyDescent="0.3">
      <c r="A5" s="9" t="s">
        <v>98</v>
      </c>
      <c r="B5" s="11"/>
      <c r="C5" s="11"/>
      <c r="D5" s="58" t="str">
        <f t="shared" si="0"/>
        <v/>
      </c>
      <c r="E5" s="109" t="str">
        <f t="shared" si="1"/>
        <v/>
      </c>
      <c r="F5" s="27"/>
      <c r="G5" s="19"/>
      <c r="H5" s="19"/>
      <c r="I5" s="19"/>
      <c r="J5" s="19"/>
      <c r="K5" s="19"/>
      <c r="L5" s="19"/>
      <c r="M5" s="113"/>
      <c r="N5" s="113"/>
      <c r="O5" s="19"/>
      <c r="P5" s="52" t="str">
        <f>IF(O5="","",VLOOKUP(O5,'Data Validation'!H:I,2,0))</f>
        <v/>
      </c>
      <c r="Q5" s="107"/>
      <c r="R5" s="19"/>
      <c r="S5" s="52" t="str">
        <f t="shared" si="2"/>
        <v/>
      </c>
      <c r="T5" s="19"/>
      <c r="U5" s="52" t="str">
        <f t="shared" si="3"/>
        <v/>
      </c>
      <c r="V5" s="19"/>
      <c r="W5" s="52" t="str">
        <f t="shared" si="4"/>
        <v/>
      </c>
      <c r="X5" s="19"/>
      <c r="Y5" s="52" t="str">
        <f t="shared" si="5"/>
        <v/>
      </c>
      <c r="Z5" s="31" t="str">
        <f t="shared" si="6"/>
        <v/>
      </c>
      <c r="AA5" s="31" t="str">
        <f t="shared" si="7"/>
        <v/>
      </c>
      <c r="AB5" s="31" t="str">
        <f t="shared" si="8"/>
        <v/>
      </c>
      <c r="AC5" s="32" t="str">
        <f t="shared" ref="AC5" si="12">IF(Y5="","",Y5/$C$1)</f>
        <v/>
      </c>
      <c r="AD5" s="100" t="str">
        <f t="shared" si="10"/>
        <v/>
      </c>
      <c r="AE5" s="20"/>
      <c r="AF5" s="111" t="str">
        <f t="shared" si="11"/>
        <v/>
      </c>
      <c r="AG5" s="34" t="str">
        <f t="shared" ref="AG5:AG64" si="13">IF(AE5="","",AG4+AE5)</f>
        <v/>
      </c>
      <c r="AH5" s="34" t="str">
        <f t="shared" ref="AH5:AH64" si="14">IF(AG5="","",MAX(AG5,AH4))</f>
        <v/>
      </c>
      <c r="AI5" s="35" t="str">
        <f t="shared" ref="AI5:AI34" si="15">IF(AG5&lt;N(AH5),AG5-AH4,"")</f>
        <v/>
      </c>
      <c r="AJ5" s="33" t="str">
        <f t="shared" ref="AJ5:AJ34" si="16">IF(AI5&lt;&gt;"",-AI5/AH5,"")</f>
        <v/>
      </c>
      <c r="AK5" s="95"/>
      <c r="AL5" s="98"/>
      <c r="AM5" s="98"/>
      <c r="AN5" s="98"/>
    </row>
    <row r="6" spans="1:41" ht="17.25" customHeight="1" x14ac:dyDescent="0.3">
      <c r="A6" s="9" t="s">
        <v>99</v>
      </c>
      <c r="B6" s="11"/>
      <c r="C6" s="11"/>
      <c r="D6" s="58" t="str">
        <f t="shared" si="0"/>
        <v/>
      </c>
      <c r="E6" s="109" t="str">
        <f t="shared" si="1"/>
        <v/>
      </c>
      <c r="F6" s="27"/>
      <c r="G6" s="19"/>
      <c r="H6" s="19"/>
      <c r="I6" s="19"/>
      <c r="J6" s="19"/>
      <c r="K6" s="19"/>
      <c r="L6" s="19"/>
      <c r="M6" s="113"/>
      <c r="N6" s="113"/>
      <c r="O6" s="19"/>
      <c r="P6" s="52" t="str">
        <f>IF(O6="","",VLOOKUP(O6,'Data Validation'!H:I,2,0))</f>
        <v/>
      </c>
      <c r="Q6" s="107"/>
      <c r="R6" s="19"/>
      <c r="S6" s="52" t="str">
        <f t="shared" si="2"/>
        <v/>
      </c>
      <c r="T6" s="19"/>
      <c r="U6" s="52" t="str">
        <f t="shared" si="3"/>
        <v/>
      </c>
      <c r="V6" s="19"/>
      <c r="W6" s="52" t="str">
        <f t="shared" si="4"/>
        <v/>
      </c>
      <c r="X6" s="19"/>
      <c r="Y6" s="52" t="str">
        <f t="shared" si="5"/>
        <v/>
      </c>
      <c r="Z6" s="31" t="str">
        <f t="shared" si="6"/>
        <v/>
      </c>
      <c r="AA6" s="31" t="str">
        <f t="shared" si="7"/>
        <v/>
      </c>
      <c r="AB6" s="31" t="str">
        <f t="shared" si="8"/>
        <v/>
      </c>
      <c r="AC6" s="32" t="str">
        <f t="shared" si="9"/>
        <v/>
      </c>
      <c r="AD6" s="100" t="str">
        <f t="shared" si="10"/>
        <v/>
      </c>
      <c r="AE6" s="20"/>
      <c r="AF6" s="111" t="str">
        <f t="shared" si="11"/>
        <v/>
      </c>
      <c r="AG6" s="34" t="str">
        <f t="shared" si="13"/>
        <v/>
      </c>
      <c r="AH6" s="34" t="str">
        <f t="shared" si="14"/>
        <v/>
      </c>
      <c r="AI6" s="35" t="str">
        <f t="shared" si="15"/>
        <v/>
      </c>
      <c r="AJ6" s="33" t="str">
        <f t="shared" si="16"/>
        <v/>
      </c>
      <c r="AK6" s="95"/>
      <c r="AL6" s="98"/>
      <c r="AM6" s="98"/>
      <c r="AN6" s="98"/>
    </row>
    <row r="7" spans="1:41" ht="17.25" customHeight="1" x14ac:dyDescent="0.3">
      <c r="A7" s="9" t="s">
        <v>100</v>
      </c>
      <c r="B7" s="11"/>
      <c r="C7" s="11"/>
      <c r="D7" s="58" t="str">
        <f t="shared" si="0"/>
        <v/>
      </c>
      <c r="E7" s="109" t="str">
        <f t="shared" si="1"/>
        <v/>
      </c>
      <c r="F7" s="27"/>
      <c r="G7" s="19"/>
      <c r="H7" s="19"/>
      <c r="I7" s="19"/>
      <c r="J7" s="19"/>
      <c r="K7" s="19"/>
      <c r="L7" s="19"/>
      <c r="M7" s="113"/>
      <c r="N7" s="113"/>
      <c r="O7" s="19"/>
      <c r="P7" s="52" t="str">
        <f>IF(O7="","",VLOOKUP(O7,'Data Validation'!H:I,2,0))</f>
        <v/>
      </c>
      <c r="Q7" s="107"/>
      <c r="R7" s="19"/>
      <c r="S7" s="52" t="str">
        <f t="shared" si="2"/>
        <v/>
      </c>
      <c r="T7" s="19"/>
      <c r="U7" s="52" t="str">
        <f t="shared" si="3"/>
        <v/>
      </c>
      <c r="V7" s="19"/>
      <c r="W7" s="52" t="str">
        <f t="shared" si="4"/>
        <v/>
      </c>
      <c r="X7" s="19"/>
      <c r="Y7" s="52" t="str">
        <f t="shared" si="5"/>
        <v/>
      </c>
      <c r="Z7" s="31" t="str">
        <f t="shared" si="6"/>
        <v/>
      </c>
      <c r="AA7" s="31" t="str">
        <f t="shared" si="7"/>
        <v/>
      </c>
      <c r="AB7" s="31" t="str">
        <f t="shared" si="8"/>
        <v/>
      </c>
      <c r="AC7" s="32" t="str">
        <f t="shared" si="9"/>
        <v/>
      </c>
      <c r="AD7" s="100" t="str">
        <f t="shared" si="10"/>
        <v/>
      </c>
      <c r="AE7" s="20"/>
      <c r="AF7" s="111" t="str">
        <f t="shared" si="11"/>
        <v/>
      </c>
      <c r="AG7" s="34" t="str">
        <f t="shared" si="13"/>
        <v/>
      </c>
      <c r="AH7" s="34" t="str">
        <f t="shared" si="14"/>
        <v/>
      </c>
      <c r="AI7" s="35" t="str">
        <f t="shared" si="15"/>
        <v/>
      </c>
      <c r="AJ7" s="33" t="str">
        <f t="shared" si="16"/>
        <v/>
      </c>
      <c r="AK7" s="96"/>
      <c r="AL7" s="99"/>
      <c r="AM7" s="99"/>
      <c r="AN7" s="99"/>
    </row>
    <row r="8" spans="1:41" ht="17.25" customHeight="1" x14ac:dyDescent="0.3">
      <c r="A8" s="9" t="s">
        <v>101</v>
      </c>
      <c r="B8" s="11"/>
      <c r="C8" s="11"/>
      <c r="D8" s="58" t="str">
        <f t="shared" si="0"/>
        <v/>
      </c>
      <c r="E8" s="109" t="str">
        <f t="shared" si="1"/>
        <v/>
      </c>
      <c r="F8" s="27"/>
      <c r="G8" s="19"/>
      <c r="H8" s="19"/>
      <c r="I8" s="19"/>
      <c r="J8" s="19"/>
      <c r="K8" s="19"/>
      <c r="L8" s="19"/>
      <c r="M8" s="113"/>
      <c r="N8" s="113"/>
      <c r="O8" s="19"/>
      <c r="P8" s="52" t="str">
        <f>IF(O8="","",VLOOKUP(O8,'Data Validation'!H:I,2,0))</f>
        <v/>
      </c>
      <c r="Q8" s="107"/>
      <c r="R8" s="19"/>
      <c r="S8" s="52" t="str">
        <f t="shared" si="2"/>
        <v/>
      </c>
      <c r="T8" s="19"/>
      <c r="U8" s="52" t="str">
        <f t="shared" si="3"/>
        <v/>
      </c>
      <c r="V8" s="19"/>
      <c r="W8" s="52" t="str">
        <f t="shared" si="4"/>
        <v/>
      </c>
      <c r="X8" s="19"/>
      <c r="Y8" s="52" t="str">
        <f t="shared" si="5"/>
        <v/>
      </c>
      <c r="Z8" s="31" t="str">
        <f t="shared" si="6"/>
        <v/>
      </c>
      <c r="AA8" s="31" t="str">
        <f t="shared" si="7"/>
        <v/>
      </c>
      <c r="AB8" s="31" t="str">
        <f t="shared" si="8"/>
        <v/>
      </c>
      <c r="AC8" s="32" t="str">
        <f t="shared" si="9"/>
        <v/>
      </c>
      <c r="AD8" s="100" t="str">
        <f t="shared" si="10"/>
        <v/>
      </c>
      <c r="AE8" s="20"/>
      <c r="AF8" s="111" t="str">
        <f t="shared" si="11"/>
        <v/>
      </c>
      <c r="AG8" s="34" t="str">
        <f t="shared" si="13"/>
        <v/>
      </c>
      <c r="AH8" s="34" t="str">
        <f t="shared" si="14"/>
        <v/>
      </c>
      <c r="AI8" s="35" t="str">
        <f t="shared" si="15"/>
        <v/>
      </c>
      <c r="AJ8" s="33" t="str">
        <f t="shared" si="16"/>
        <v/>
      </c>
      <c r="AK8" s="97"/>
      <c r="AL8" s="99"/>
      <c r="AM8" s="99"/>
      <c r="AN8" s="99"/>
    </row>
    <row r="9" spans="1:41" ht="17.25" customHeight="1" x14ac:dyDescent="0.3">
      <c r="A9" s="9" t="s">
        <v>102</v>
      </c>
      <c r="B9" s="11"/>
      <c r="C9" s="11"/>
      <c r="D9" s="58" t="str">
        <f t="shared" si="0"/>
        <v/>
      </c>
      <c r="E9" s="109" t="str">
        <f t="shared" si="1"/>
        <v/>
      </c>
      <c r="F9" s="27"/>
      <c r="G9" s="19"/>
      <c r="H9" s="19"/>
      <c r="I9" s="19"/>
      <c r="J9" s="19"/>
      <c r="K9" s="19"/>
      <c r="L9" s="19"/>
      <c r="M9" s="113"/>
      <c r="N9" s="113"/>
      <c r="O9" s="19"/>
      <c r="P9" s="52" t="str">
        <f>IF(O9="","",VLOOKUP(O9,'Data Validation'!H:I,2,0))</f>
        <v/>
      </c>
      <c r="Q9" s="107"/>
      <c r="R9" s="19"/>
      <c r="S9" s="52" t="str">
        <f t="shared" si="2"/>
        <v/>
      </c>
      <c r="T9" s="19"/>
      <c r="U9" s="52" t="str">
        <f t="shared" si="3"/>
        <v/>
      </c>
      <c r="V9" s="19"/>
      <c r="W9" s="52" t="str">
        <f t="shared" si="4"/>
        <v/>
      </c>
      <c r="X9" s="19"/>
      <c r="Y9" s="52" t="str">
        <f t="shared" si="5"/>
        <v/>
      </c>
      <c r="Z9" s="31" t="str">
        <f t="shared" si="6"/>
        <v/>
      </c>
      <c r="AA9" s="31" t="str">
        <f t="shared" si="7"/>
        <v/>
      </c>
      <c r="AB9" s="31" t="str">
        <f t="shared" si="8"/>
        <v/>
      </c>
      <c r="AC9" s="32" t="str">
        <f t="shared" si="9"/>
        <v/>
      </c>
      <c r="AD9" s="100" t="str">
        <f t="shared" si="10"/>
        <v/>
      </c>
      <c r="AE9" s="20"/>
      <c r="AF9" s="111" t="str">
        <f t="shared" si="11"/>
        <v/>
      </c>
      <c r="AG9" s="34" t="str">
        <f t="shared" si="13"/>
        <v/>
      </c>
      <c r="AH9" s="34" t="str">
        <f t="shared" si="14"/>
        <v/>
      </c>
      <c r="AI9" s="35" t="str">
        <f t="shared" si="15"/>
        <v/>
      </c>
      <c r="AJ9" s="33" t="str">
        <f t="shared" si="16"/>
        <v/>
      </c>
      <c r="AK9" s="97"/>
      <c r="AL9" s="99"/>
      <c r="AM9" s="99"/>
      <c r="AN9" s="99"/>
    </row>
    <row r="10" spans="1:41" ht="17.25" customHeight="1" x14ac:dyDescent="0.3">
      <c r="A10" s="9" t="s">
        <v>103</v>
      </c>
      <c r="B10" s="11"/>
      <c r="C10" s="11"/>
      <c r="D10" s="58" t="str">
        <f t="shared" si="0"/>
        <v/>
      </c>
      <c r="E10" s="109" t="str">
        <f t="shared" si="1"/>
        <v/>
      </c>
      <c r="F10" s="27"/>
      <c r="G10" s="19"/>
      <c r="H10" s="19"/>
      <c r="I10" s="19"/>
      <c r="J10" s="19"/>
      <c r="K10" s="19"/>
      <c r="L10" s="19"/>
      <c r="M10" s="113"/>
      <c r="N10" s="113"/>
      <c r="O10" s="19"/>
      <c r="P10" s="52" t="str">
        <f>IF(O10="","",VLOOKUP(O10,'Data Validation'!H:I,2,0))</f>
        <v/>
      </c>
      <c r="Q10" s="107"/>
      <c r="R10" s="19"/>
      <c r="S10" s="52" t="str">
        <f t="shared" si="2"/>
        <v/>
      </c>
      <c r="T10" s="19"/>
      <c r="U10" s="52" t="str">
        <f t="shared" si="3"/>
        <v/>
      </c>
      <c r="V10" s="19"/>
      <c r="W10" s="52" t="str">
        <f t="shared" si="4"/>
        <v/>
      </c>
      <c r="X10" s="19"/>
      <c r="Y10" s="52" t="str">
        <f t="shared" si="5"/>
        <v/>
      </c>
      <c r="Z10" s="31" t="str">
        <f t="shared" si="6"/>
        <v/>
      </c>
      <c r="AA10" s="31" t="str">
        <f t="shared" si="7"/>
        <v/>
      </c>
      <c r="AB10" s="31" t="str">
        <f t="shared" si="8"/>
        <v/>
      </c>
      <c r="AC10" s="32" t="str">
        <f t="shared" si="9"/>
        <v/>
      </c>
      <c r="AD10" s="100" t="str">
        <f t="shared" si="10"/>
        <v/>
      </c>
      <c r="AE10" s="20"/>
      <c r="AF10" s="111" t="str">
        <f t="shared" si="11"/>
        <v/>
      </c>
      <c r="AG10" s="34" t="str">
        <f t="shared" si="13"/>
        <v/>
      </c>
      <c r="AH10" s="34" t="str">
        <f t="shared" si="14"/>
        <v/>
      </c>
      <c r="AI10" s="35" t="str">
        <f t="shared" si="15"/>
        <v/>
      </c>
      <c r="AJ10" s="33" t="str">
        <f t="shared" si="16"/>
        <v/>
      </c>
      <c r="AK10" s="97"/>
      <c r="AL10" s="99"/>
      <c r="AM10" s="99"/>
      <c r="AN10" s="99"/>
    </row>
    <row r="11" spans="1:41" ht="17.25" customHeight="1" x14ac:dyDescent="0.3">
      <c r="A11" s="9" t="s">
        <v>104</v>
      </c>
      <c r="B11" s="11"/>
      <c r="C11" s="11"/>
      <c r="D11" s="58" t="str">
        <f t="shared" si="0"/>
        <v/>
      </c>
      <c r="E11" s="109" t="str">
        <f t="shared" si="1"/>
        <v/>
      </c>
      <c r="F11" s="27"/>
      <c r="G11" s="19"/>
      <c r="H11" s="19"/>
      <c r="I11" s="19"/>
      <c r="J11" s="19"/>
      <c r="K11" s="19"/>
      <c r="L11" s="19"/>
      <c r="M11" s="113"/>
      <c r="N11" s="113"/>
      <c r="O11" s="19"/>
      <c r="P11" s="52" t="str">
        <f>IF(O11="","",VLOOKUP(O11,'Data Validation'!H:I,2,0))</f>
        <v/>
      </c>
      <c r="Q11" s="107"/>
      <c r="R11" s="19"/>
      <c r="S11" s="52" t="str">
        <f t="shared" si="2"/>
        <v/>
      </c>
      <c r="T11" s="19"/>
      <c r="U11" s="52" t="str">
        <f t="shared" si="3"/>
        <v/>
      </c>
      <c r="V11" s="19"/>
      <c r="W11" s="52" t="str">
        <f t="shared" si="4"/>
        <v/>
      </c>
      <c r="X11" s="19"/>
      <c r="Y11" s="52" t="str">
        <f t="shared" si="5"/>
        <v/>
      </c>
      <c r="Z11" s="31" t="str">
        <f t="shared" si="6"/>
        <v/>
      </c>
      <c r="AA11" s="31" t="str">
        <f t="shared" si="7"/>
        <v/>
      </c>
      <c r="AB11" s="31" t="str">
        <f t="shared" si="8"/>
        <v/>
      </c>
      <c r="AC11" s="32" t="str">
        <f t="shared" si="9"/>
        <v/>
      </c>
      <c r="AD11" s="100" t="str">
        <f t="shared" si="10"/>
        <v/>
      </c>
      <c r="AE11" s="20"/>
      <c r="AF11" s="111" t="str">
        <f t="shared" si="11"/>
        <v/>
      </c>
      <c r="AG11" s="34" t="str">
        <f t="shared" si="13"/>
        <v/>
      </c>
      <c r="AH11" s="34" t="str">
        <f t="shared" si="14"/>
        <v/>
      </c>
      <c r="AI11" s="35" t="str">
        <f t="shared" si="15"/>
        <v/>
      </c>
      <c r="AJ11" s="33" t="str">
        <f t="shared" si="16"/>
        <v/>
      </c>
      <c r="AK11" s="95"/>
      <c r="AL11" s="99"/>
      <c r="AM11" s="99"/>
      <c r="AN11" s="99"/>
    </row>
    <row r="12" spans="1:41" ht="17.25" customHeight="1" x14ac:dyDescent="0.3">
      <c r="A12" s="9" t="s">
        <v>105</v>
      </c>
      <c r="B12" s="11"/>
      <c r="C12" s="11"/>
      <c r="D12" s="58" t="str">
        <f t="shared" si="0"/>
        <v/>
      </c>
      <c r="E12" s="109" t="str">
        <f t="shared" si="1"/>
        <v/>
      </c>
      <c r="F12" s="27"/>
      <c r="G12" s="19"/>
      <c r="H12" s="19"/>
      <c r="I12" s="19"/>
      <c r="J12" s="19"/>
      <c r="K12" s="19"/>
      <c r="L12" s="19"/>
      <c r="M12" s="113"/>
      <c r="N12" s="113"/>
      <c r="O12" s="19"/>
      <c r="P12" s="52" t="str">
        <f>IF(O12="","",VLOOKUP(O12,'Data Validation'!H:I,2,0))</f>
        <v/>
      </c>
      <c r="Q12" s="107"/>
      <c r="R12" s="19"/>
      <c r="S12" s="52" t="str">
        <f t="shared" si="2"/>
        <v/>
      </c>
      <c r="T12" s="19"/>
      <c r="U12" s="52" t="str">
        <f t="shared" si="3"/>
        <v/>
      </c>
      <c r="V12" s="19"/>
      <c r="W12" s="52" t="str">
        <f t="shared" si="4"/>
        <v/>
      </c>
      <c r="X12" s="19"/>
      <c r="Y12" s="52" t="str">
        <f t="shared" si="5"/>
        <v/>
      </c>
      <c r="Z12" s="31" t="str">
        <f t="shared" si="6"/>
        <v/>
      </c>
      <c r="AA12" s="31" t="str">
        <f t="shared" si="7"/>
        <v/>
      </c>
      <c r="AB12" s="31" t="str">
        <f t="shared" si="8"/>
        <v/>
      </c>
      <c r="AC12" s="32" t="str">
        <f t="shared" si="9"/>
        <v/>
      </c>
      <c r="AD12" s="100" t="str">
        <f t="shared" si="10"/>
        <v/>
      </c>
      <c r="AE12" s="20"/>
      <c r="AF12" s="111" t="str">
        <f t="shared" si="11"/>
        <v/>
      </c>
      <c r="AG12" s="34" t="str">
        <f t="shared" si="13"/>
        <v/>
      </c>
      <c r="AH12" s="34" t="str">
        <f t="shared" si="14"/>
        <v/>
      </c>
      <c r="AI12" s="35" t="str">
        <f t="shared" si="15"/>
        <v/>
      </c>
      <c r="AJ12" s="33" t="str">
        <f t="shared" si="16"/>
        <v/>
      </c>
      <c r="AK12" s="95"/>
      <c r="AL12" s="99"/>
      <c r="AM12" s="99"/>
      <c r="AN12" s="99"/>
    </row>
    <row r="13" spans="1:41" ht="17.25" customHeight="1" x14ac:dyDescent="0.3">
      <c r="A13" s="9" t="s">
        <v>106</v>
      </c>
      <c r="B13" s="11"/>
      <c r="C13" s="11"/>
      <c r="D13" s="58" t="str">
        <f t="shared" si="0"/>
        <v/>
      </c>
      <c r="E13" s="109" t="str">
        <f t="shared" si="1"/>
        <v/>
      </c>
      <c r="F13" s="27"/>
      <c r="G13" s="19"/>
      <c r="H13" s="19"/>
      <c r="I13" s="19"/>
      <c r="J13" s="12"/>
      <c r="K13" s="19"/>
      <c r="L13" s="19"/>
      <c r="M13" s="113"/>
      <c r="N13" s="113"/>
      <c r="O13" s="19"/>
      <c r="P13" s="52" t="str">
        <f>IF(O13="","",VLOOKUP(O13,'Data Validation'!H:I,2,0))</f>
        <v/>
      </c>
      <c r="Q13" s="107"/>
      <c r="R13" s="19"/>
      <c r="S13" s="52" t="str">
        <f t="shared" si="2"/>
        <v/>
      </c>
      <c r="T13" s="19"/>
      <c r="U13" s="52" t="str">
        <f t="shared" si="3"/>
        <v/>
      </c>
      <c r="V13" s="19"/>
      <c r="W13" s="52" t="str">
        <f t="shared" si="4"/>
        <v/>
      </c>
      <c r="X13" s="19"/>
      <c r="Y13" s="52" t="str">
        <f t="shared" si="5"/>
        <v/>
      </c>
      <c r="Z13" s="31" t="str">
        <f t="shared" si="6"/>
        <v/>
      </c>
      <c r="AA13" s="31" t="str">
        <f t="shared" si="7"/>
        <v/>
      </c>
      <c r="AB13" s="31" t="str">
        <f t="shared" si="8"/>
        <v/>
      </c>
      <c r="AC13" s="32" t="str">
        <f t="shared" si="9"/>
        <v/>
      </c>
      <c r="AD13" s="100" t="str">
        <f t="shared" si="10"/>
        <v/>
      </c>
      <c r="AE13" s="14"/>
      <c r="AF13" s="111" t="str">
        <f t="shared" si="11"/>
        <v/>
      </c>
      <c r="AG13" s="34" t="str">
        <f t="shared" si="13"/>
        <v/>
      </c>
      <c r="AH13" s="34" t="str">
        <f t="shared" si="14"/>
        <v/>
      </c>
      <c r="AI13" s="35" t="str">
        <f t="shared" si="15"/>
        <v/>
      </c>
      <c r="AJ13" s="33" t="str">
        <f t="shared" si="16"/>
        <v/>
      </c>
      <c r="AK13" s="97"/>
      <c r="AL13" s="99"/>
      <c r="AM13" s="99"/>
      <c r="AN13" s="99"/>
    </row>
    <row r="14" spans="1:41" ht="17.25" customHeight="1" x14ac:dyDescent="0.3">
      <c r="A14" s="9" t="s">
        <v>107</v>
      </c>
      <c r="B14" s="11"/>
      <c r="C14" s="11"/>
      <c r="D14" s="58" t="str">
        <f t="shared" si="0"/>
        <v/>
      </c>
      <c r="E14" s="109" t="str">
        <f t="shared" si="1"/>
        <v/>
      </c>
      <c r="F14" s="27"/>
      <c r="G14" s="19"/>
      <c r="H14" s="19"/>
      <c r="I14" s="19"/>
      <c r="J14" s="12"/>
      <c r="K14" s="19"/>
      <c r="L14" s="19"/>
      <c r="M14" s="113"/>
      <c r="N14" s="113"/>
      <c r="O14" s="19"/>
      <c r="P14" s="52" t="str">
        <f>IF(O14="","",VLOOKUP(O14,'Data Validation'!H:I,2,0))</f>
        <v/>
      </c>
      <c r="Q14" s="107"/>
      <c r="R14" s="19"/>
      <c r="S14" s="52" t="str">
        <f t="shared" si="2"/>
        <v/>
      </c>
      <c r="T14" s="19"/>
      <c r="U14" s="52" t="str">
        <f t="shared" si="3"/>
        <v/>
      </c>
      <c r="V14" s="19"/>
      <c r="W14" s="52" t="str">
        <f t="shared" si="4"/>
        <v/>
      </c>
      <c r="X14" s="19"/>
      <c r="Y14" s="52" t="str">
        <f t="shared" si="5"/>
        <v/>
      </c>
      <c r="Z14" s="31" t="str">
        <f t="shared" si="6"/>
        <v/>
      </c>
      <c r="AA14" s="31" t="str">
        <f t="shared" si="7"/>
        <v/>
      </c>
      <c r="AB14" s="31" t="str">
        <f t="shared" si="8"/>
        <v/>
      </c>
      <c r="AC14" s="32" t="str">
        <f t="shared" si="9"/>
        <v/>
      </c>
      <c r="AD14" s="100" t="str">
        <f t="shared" si="10"/>
        <v/>
      </c>
      <c r="AE14" s="14"/>
      <c r="AF14" s="111" t="str">
        <f t="shared" si="11"/>
        <v/>
      </c>
      <c r="AG14" s="34" t="str">
        <f t="shared" si="13"/>
        <v/>
      </c>
      <c r="AH14" s="34" t="str">
        <f t="shared" si="14"/>
        <v/>
      </c>
      <c r="AI14" s="35" t="str">
        <f t="shared" si="15"/>
        <v/>
      </c>
      <c r="AJ14" s="33" t="str">
        <f t="shared" si="16"/>
        <v/>
      </c>
      <c r="AK14" s="97"/>
      <c r="AL14" s="99"/>
      <c r="AM14" s="99"/>
      <c r="AN14" s="99"/>
    </row>
    <row r="15" spans="1:41" ht="17.25" customHeight="1" x14ac:dyDescent="0.3">
      <c r="A15" s="9" t="s">
        <v>108</v>
      </c>
      <c r="B15" s="11"/>
      <c r="C15" s="11"/>
      <c r="D15" s="58" t="str">
        <f t="shared" si="0"/>
        <v/>
      </c>
      <c r="E15" s="109" t="str">
        <f t="shared" si="1"/>
        <v/>
      </c>
      <c r="F15" s="27"/>
      <c r="G15" s="19"/>
      <c r="H15" s="19"/>
      <c r="I15" s="19"/>
      <c r="J15" s="19"/>
      <c r="K15" s="19"/>
      <c r="L15" s="19"/>
      <c r="M15" s="113"/>
      <c r="N15" s="113"/>
      <c r="O15" s="19"/>
      <c r="P15" s="52" t="str">
        <f>IF(O15="","",VLOOKUP(O15,'Data Validation'!H:I,2,0))</f>
        <v/>
      </c>
      <c r="Q15" s="107"/>
      <c r="R15" s="19"/>
      <c r="S15" s="52" t="str">
        <f t="shared" si="2"/>
        <v/>
      </c>
      <c r="T15" s="19"/>
      <c r="U15" s="52" t="str">
        <f t="shared" si="3"/>
        <v/>
      </c>
      <c r="V15" s="19"/>
      <c r="W15" s="52" t="str">
        <f t="shared" si="4"/>
        <v/>
      </c>
      <c r="X15" s="19"/>
      <c r="Y15" s="52" t="str">
        <f t="shared" si="5"/>
        <v/>
      </c>
      <c r="Z15" s="31" t="str">
        <f t="shared" si="6"/>
        <v/>
      </c>
      <c r="AA15" s="31" t="str">
        <f t="shared" si="7"/>
        <v/>
      </c>
      <c r="AB15" s="31" t="str">
        <f t="shared" si="8"/>
        <v/>
      </c>
      <c r="AC15" s="32" t="str">
        <f t="shared" si="9"/>
        <v/>
      </c>
      <c r="AD15" s="100" t="str">
        <f t="shared" si="10"/>
        <v/>
      </c>
      <c r="AE15" s="14"/>
      <c r="AF15" s="111" t="str">
        <f t="shared" si="11"/>
        <v/>
      </c>
      <c r="AG15" s="34" t="str">
        <f t="shared" si="13"/>
        <v/>
      </c>
      <c r="AH15" s="34" t="str">
        <f t="shared" si="14"/>
        <v/>
      </c>
      <c r="AI15" s="35" t="str">
        <f t="shared" si="15"/>
        <v/>
      </c>
      <c r="AJ15" s="33" t="str">
        <f t="shared" si="16"/>
        <v/>
      </c>
      <c r="AK15" s="97"/>
      <c r="AL15" s="99"/>
      <c r="AM15" s="99"/>
      <c r="AN15" s="99"/>
    </row>
    <row r="16" spans="1:41" ht="17.25" customHeight="1" x14ac:dyDescent="0.3">
      <c r="A16" s="9" t="s">
        <v>109</v>
      </c>
      <c r="B16" s="11"/>
      <c r="C16" s="11"/>
      <c r="D16" s="58" t="str">
        <f t="shared" si="0"/>
        <v/>
      </c>
      <c r="E16" s="109" t="str">
        <f t="shared" si="1"/>
        <v/>
      </c>
      <c r="F16" s="27"/>
      <c r="G16" s="19"/>
      <c r="H16" s="19"/>
      <c r="I16" s="19"/>
      <c r="J16" s="19"/>
      <c r="K16" s="19"/>
      <c r="L16" s="19"/>
      <c r="M16" s="113"/>
      <c r="N16" s="113"/>
      <c r="O16" s="19"/>
      <c r="P16" s="52" t="str">
        <f>IF(O16="","",VLOOKUP(O16,'Data Validation'!H:I,2,0))</f>
        <v/>
      </c>
      <c r="Q16" s="107"/>
      <c r="R16" s="19"/>
      <c r="S16" s="52" t="str">
        <f t="shared" si="2"/>
        <v/>
      </c>
      <c r="T16" s="19"/>
      <c r="U16" s="52" t="str">
        <f t="shared" si="3"/>
        <v/>
      </c>
      <c r="V16" s="19"/>
      <c r="W16" s="52" t="str">
        <f t="shared" si="4"/>
        <v/>
      </c>
      <c r="X16" s="19"/>
      <c r="Y16" s="52" t="str">
        <f t="shared" si="5"/>
        <v/>
      </c>
      <c r="Z16" s="31" t="str">
        <f t="shared" si="6"/>
        <v/>
      </c>
      <c r="AA16" s="31" t="str">
        <f t="shared" si="7"/>
        <v/>
      </c>
      <c r="AB16" s="31" t="str">
        <f t="shared" si="8"/>
        <v/>
      </c>
      <c r="AC16" s="32" t="str">
        <f t="shared" si="9"/>
        <v/>
      </c>
      <c r="AD16" s="100" t="str">
        <f t="shared" si="10"/>
        <v/>
      </c>
      <c r="AE16" s="14"/>
      <c r="AF16" s="111" t="str">
        <f t="shared" si="11"/>
        <v/>
      </c>
      <c r="AG16" s="34" t="str">
        <f t="shared" si="13"/>
        <v/>
      </c>
      <c r="AH16" s="34" t="str">
        <f t="shared" si="14"/>
        <v/>
      </c>
      <c r="AI16" s="35" t="str">
        <f t="shared" si="15"/>
        <v/>
      </c>
      <c r="AJ16" s="33" t="str">
        <f t="shared" si="16"/>
        <v/>
      </c>
      <c r="AK16" s="97"/>
      <c r="AL16" s="99"/>
      <c r="AM16" s="99"/>
      <c r="AN16" s="99"/>
    </row>
    <row r="17" spans="1:40" ht="17.25" customHeight="1" x14ac:dyDescent="0.3">
      <c r="A17" s="9" t="s">
        <v>110</v>
      </c>
      <c r="B17" s="11"/>
      <c r="C17" s="11"/>
      <c r="D17" s="58" t="str">
        <f t="shared" si="0"/>
        <v/>
      </c>
      <c r="E17" s="109" t="str">
        <f t="shared" si="1"/>
        <v/>
      </c>
      <c r="F17" s="27"/>
      <c r="G17" s="19"/>
      <c r="H17" s="19"/>
      <c r="I17" s="19"/>
      <c r="J17" s="19"/>
      <c r="K17" s="19"/>
      <c r="L17" s="19"/>
      <c r="M17" s="113"/>
      <c r="N17" s="113"/>
      <c r="O17" s="19"/>
      <c r="P17" s="52" t="str">
        <f>IF(O17="","",VLOOKUP(O17,'Data Validation'!H:I,2,0))</f>
        <v/>
      </c>
      <c r="Q17" s="107"/>
      <c r="R17" s="19"/>
      <c r="S17" s="52" t="str">
        <f t="shared" si="2"/>
        <v/>
      </c>
      <c r="T17" s="19"/>
      <c r="U17" s="52" t="str">
        <f t="shared" si="3"/>
        <v/>
      </c>
      <c r="V17" s="19"/>
      <c r="W17" s="52" t="str">
        <f t="shared" si="4"/>
        <v/>
      </c>
      <c r="X17" s="19"/>
      <c r="Y17" s="52" t="str">
        <f t="shared" si="5"/>
        <v/>
      </c>
      <c r="Z17" s="31" t="str">
        <f t="shared" si="6"/>
        <v/>
      </c>
      <c r="AA17" s="31" t="str">
        <f t="shared" si="7"/>
        <v/>
      </c>
      <c r="AB17" s="31" t="str">
        <f t="shared" si="8"/>
        <v/>
      </c>
      <c r="AC17" s="32" t="str">
        <f t="shared" si="9"/>
        <v/>
      </c>
      <c r="AD17" s="100" t="str">
        <f t="shared" si="10"/>
        <v/>
      </c>
      <c r="AE17" s="14"/>
      <c r="AF17" s="111" t="str">
        <f t="shared" si="11"/>
        <v/>
      </c>
      <c r="AG17" s="34" t="str">
        <f t="shared" si="13"/>
        <v/>
      </c>
      <c r="AH17" s="34" t="str">
        <f t="shared" si="14"/>
        <v/>
      </c>
      <c r="AI17" s="35" t="str">
        <f t="shared" si="15"/>
        <v/>
      </c>
      <c r="AJ17" s="33" t="str">
        <f t="shared" si="16"/>
        <v/>
      </c>
      <c r="AK17" s="97"/>
      <c r="AL17" s="99"/>
      <c r="AM17" s="99"/>
      <c r="AN17" s="99"/>
    </row>
    <row r="18" spans="1:40" ht="17.25" customHeight="1" x14ac:dyDescent="0.3">
      <c r="A18" s="9" t="s">
        <v>111</v>
      </c>
      <c r="B18" s="11"/>
      <c r="C18" s="11"/>
      <c r="D18" s="58" t="str">
        <f t="shared" si="0"/>
        <v/>
      </c>
      <c r="E18" s="109" t="str">
        <f t="shared" si="1"/>
        <v/>
      </c>
      <c r="F18" s="27"/>
      <c r="G18" s="19"/>
      <c r="H18" s="19"/>
      <c r="I18" s="19"/>
      <c r="J18" s="19"/>
      <c r="K18" s="19"/>
      <c r="L18" s="19"/>
      <c r="M18" s="113"/>
      <c r="N18" s="113"/>
      <c r="O18" s="19"/>
      <c r="P18" s="52" t="str">
        <f>IF(O18="","",VLOOKUP(O18,'Data Validation'!H:I,2,0))</f>
        <v/>
      </c>
      <c r="Q18" s="107"/>
      <c r="R18" s="19"/>
      <c r="S18" s="52" t="str">
        <f t="shared" si="2"/>
        <v/>
      </c>
      <c r="T18" s="19"/>
      <c r="U18" s="52" t="str">
        <f t="shared" si="3"/>
        <v/>
      </c>
      <c r="V18" s="19"/>
      <c r="W18" s="52" t="str">
        <f t="shared" si="4"/>
        <v/>
      </c>
      <c r="X18" s="19"/>
      <c r="Y18" s="52" t="str">
        <f t="shared" si="5"/>
        <v/>
      </c>
      <c r="Z18" s="31" t="str">
        <f t="shared" si="6"/>
        <v/>
      </c>
      <c r="AA18" s="31" t="str">
        <f t="shared" si="7"/>
        <v/>
      </c>
      <c r="AB18" s="31" t="str">
        <f t="shared" si="8"/>
        <v/>
      </c>
      <c r="AC18" s="32" t="str">
        <f t="shared" si="9"/>
        <v/>
      </c>
      <c r="AD18" s="100" t="str">
        <f t="shared" si="10"/>
        <v/>
      </c>
      <c r="AE18" s="14"/>
      <c r="AF18" s="111" t="str">
        <f t="shared" si="11"/>
        <v/>
      </c>
      <c r="AG18" s="34" t="str">
        <f t="shared" si="13"/>
        <v/>
      </c>
      <c r="AH18" s="34" t="str">
        <f t="shared" si="14"/>
        <v/>
      </c>
      <c r="AI18" s="35" t="str">
        <f t="shared" si="15"/>
        <v/>
      </c>
      <c r="AJ18" s="33" t="str">
        <f t="shared" si="16"/>
        <v/>
      </c>
      <c r="AK18" s="97"/>
      <c r="AL18" s="97"/>
      <c r="AM18" s="97"/>
      <c r="AN18" s="97"/>
    </row>
    <row r="19" spans="1:40" ht="17.25" customHeight="1" x14ac:dyDescent="0.3">
      <c r="A19" s="9" t="s">
        <v>112</v>
      </c>
      <c r="B19" s="11"/>
      <c r="C19" s="11"/>
      <c r="D19" s="58" t="str">
        <f t="shared" si="0"/>
        <v/>
      </c>
      <c r="E19" s="109" t="str">
        <f t="shared" si="1"/>
        <v/>
      </c>
      <c r="F19" s="27"/>
      <c r="G19" s="19"/>
      <c r="H19" s="19"/>
      <c r="I19" s="19"/>
      <c r="J19" s="19"/>
      <c r="K19" s="19"/>
      <c r="L19" s="19"/>
      <c r="M19" s="113"/>
      <c r="N19" s="113"/>
      <c r="O19" s="19"/>
      <c r="P19" s="52" t="str">
        <f>IF(O19="","",VLOOKUP(O19,'Data Validation'!H:I,2,0))</f>
        <v/>
      </c>
      <c r="Q19" s="107"/>
      <c r="R19" s="19"/>
      <c r="S19" s="52" t="str">
        <f t="shared" si="2"/>
        <v/>
      </c>
      <c r="T19" s="19"/>
      <c r="U19" s="52" t="str">
        <f t="shared" si="3"/>
        <v/>
      </c>
      <c r="V19" s="19"/>
      <c r="W19" s="52" t="str">
        <f t="shared" si="4"/>
        <v/>
      </c>
      <c r="X19" s="19"/>
      <c r="Y19" s="52" t="str">
        <f t="shared" si="5"/>
        <v/>
      </c>
      <c r="Z19" s="31" t="str">
        <f t="shared" si="6"/>
        <v/>
      </c>
      <c r="AA19" s="31" t="str">
        <f t="shared" si="7"/>
        <v/>
      </c>
      <c r="AB19" s="31" t="str">
        <f t="shared" si="8"/>
        <v/>
      </c>
      <c r="AC19" s="32" t="str">
        <f t="shared" si="9"/>
        <v/>
      </c>
      <c r="AD19" s="100" t="str">
        <f t="shared" si="10"/>
        <v/>
      </c>
      <c r="AE19" s="14"/>
      <c r="AF19" s="111" t="str">
        <f t="shared" si="11"/>
        <v/>
      </c>
      <c r="AG19" s="34" t="str">
        <f t="shared" si="13"/>
        <v/>
      </c>
      <c r="AH19" s="34" t="str">
        <f t="shared" si="14"/>
        <v/>
      </c>
      <c r="AI19" s="35" t="str">
        <f t="shared" si="15"/>
        <v/>
      </c>
      <c r="AJ19" s="33" t="str">
        <f t="shared" si="16"/>
        <v/>
      </c>
      <c r="AK19" s="97"/>
      <c r="AL19" s="97"/>
      <c r="AM19" s="97"/>
      <c r="AN19" s="97"/>
    </row>
    <row r="20" spans="1:40" ht="17.25" customHeight="1" x14ac:dyDescent="0.3">
      <c r="A20" s="9" t="s">
        <v>113</v>
      </c>
      <c r="B20" s="11"/>
      <c r="C20" s="11"/>
      <c r="D20" s="58" t="str">
        <f t="shared" si="0"/>
        <v/>
      </c>
      <c r="E20" s="109" t="str">
        <f t="shared" si="1"/>
        <v/>
      </c>
      <c r="F20" s="27"/>
      <c r="G20" s="19"/>
      <c r="H20" s="19"/>
      <c r="I20" s="19"/>
      <c r="J20" s="19"/>
      <c r="K20" s="19"/>
      <c r="L20" s="19"/>
      <c r="M20" s="113"/>
      <c r="N20" s="113"/>
      <c r="O20" s="19"/>
      <c r="P20" s="52" t="str">
        <f>IF(O20="","",VLOOKUP(O20,'Data Validation'!H:I,2,0))</f>
        <v/>
      </c>
      <c r="Q20" s="107"/>
      <c r="R20" s="19"/>
      <c r="S20" s="52" t="str">
        <f t="shared" si="2"/>
        <v/>
      </c>
      <c r="T20" s="19"/>
      <c r="U20" s="52" t="str">
        <f t="shared" si="3"/>
        <v/>
      </c>
      <c r="V20" s="19"/>
      <c r="W20" s="52" t="str">
        <f t="shared" si="4"/>
        <v/>
      </c>
      <c r="X20" s="19"/>
      <c r="Y20" s="52" t="str">
        <f t="shared" si="5"/>
        <v/>
      </c>
      <c r="Z20" s="31" t="str">
        <f t="shared" si="6"/>
        <v/>
      </c>
      <c r="AA20" s="31" t="str">
        <f t="shared" si="7"/>
        <v/>
      </c>
      <c r="AB20" s="31" t="str">
        <f t="shared" si="8"/>
        <v/>
      </c>
      <c r="AC20" s="32" t="str">
        <f t="shared" si="9"/>
        <v/>
      </c>
      <c r="AD20" s="100" t="str">
        <f t="shared" si="10"/>
        <v/>
      </c>
      <c r="AE20" s="14"/>
      <c r="AF20" s="111" t="str">
        <f t="shared" si="11"/>
        <v/>
      </c>
      <c r="AG20" s="34" t="str">
        <f t="shared" si="13"/>
        <v/>
      </c>
      <c r="AH20" s="34" t="str">
        <f t="shared" si="14"/>
        <v/>
      </c>
      <c r="AI20" s="35" t="str">
        <f t="shared" si="15"/>
        <v/>
      </c>
      <c r="AJ20" s="33" t="str">
        <f t="shared" si="16"/>
        <v/>
      </c>
      <c r="AK20" s="97"/>
      <c r="AL20" s="97"/>
      <c r="AM20" s="97"/>
      <c r="AN20" s="97"/>
    </row>
    <row r="21" spans="1:40" ht="17.25" customHeight="1" x14ac:dyDescent="0.3">
      <c r="A21" s="9" t="s">
        <v>114</v>
      </c>
      <c r="B21" s="11"/>
      <c r="C21" s="11"/>
      <c r="D21" s="58" t="str">
        <f t="shared" si="0"/>
        <v/>
      </c>
      <c r="E21" s="109" t="str">
        <f t="shared" si="1"/>
        <v/>
      </c>
      <c r="F21" s="27"/>
      <c r="G21" s="19"/>
      <c r="H21" s="19"/>
      <c r="I21" s="19"/>
      <c r="J21" s="19"/>
      <c r="K21" s="19"/>
      <c r="L21" s="19"/>
      <c r="M21" s="113"/>
      <c r="N21" s="113"/>
      <c r="O21" s="19"/>
      <c r="P21" s="52" t="str">
        <f>IF(O21="","",VLOOKUP(O21,'Data Validation'!H:I,2,0))</f>
        <v/>
      </c>
      <c r="Q21" s="107"/>
      <c r="R21" s="19"/>
      <c r="S21" s="52" t="str">
        <f t="shared" si="2"/>
        <v/>
      </c>
      <c r="T21" s="19"/>
      <c r="U21" s="52" t="str">
        <f t="shared" si="3"/>
        <v/>
      </c>
      <c r="V21" s="19"/>
      <c r="W21" s="52" t="str">
        <f t="shared" si="4"/>
        <v/>
      </c>
      <c r="X21" s="19"/>
      <c r="Y21" s="52" t="str">
        <f t="shared" si="5"/>
        <v/>
      </c>
      <c r="Z21" s="31" t="str">
        <f t="shared" si="6"/>
        <v/>
      </c>
      <c r="AA21" s="31" t="str">
        <f t="shared" si="7"/>
        <v/>
      </c>
      <c r="AB21" s="31" t="str">
        <f t="shared" si="8"/>
        <v/>
      </c>
      <c r="AC21" s="32" t="str">
        <f t="shared" si="9"/>
        <v/>
      </c>
      <c r="AD21" s="100" t="str">
        <f t="shared" si="10"/>
        <v/>
      </c>
      <c r="AE21" s="14"/>
      <c r="AF21" s="111" t="str">
        <f t="shared" si="11"/>
        <v/>
      </c>
      <c r="AG21" s="34" t="str">
        <f t="shared" si="13"/>
        <v/>
      </c>
      <c r="AH21" s="34" t="str">
        <f t="shared" si="14"/>
        <v/>
      </c>
      <c r="AI21" s="35" t="str">
        <f t="shared" si="15"/>
        <v/>
      </c>
      <c r="AJ21" s="33" t="str">
        <f t="shared" si="16"/>
        <v/>
      </c>
      <c r="AK21" s="97"/>
      <c r="AL21" s="97"/>
      <c r="AM21" s="97"/>
      <c r="AN21" s="97"/>
    </row>
    <row r="22" spans="1:40" ht="17.25" customHeight="1" x14ac:dyDescent="0.3">
      <c r="A22" s="9" t="s">
        <v>115</v>
      </c>
      <c r="B22" s="11"/>
      <c r="C22" s="11"/>
      <c r="D22" s="58" t="str">
        <f t="shared" si="0"/>
        <v/>
      </c>
      <c r="E22" s="109" t="str">
        <f t="shared" si="1"/>
        <v/>
      </c>
      <c r="F22" s="27"/>
      <c r="G22" s="19"/>
      <c r="H22" s="19"/>
      <c r="I22" s="19"/>
      <c r="J22" s="19"/>
      <c r="K22" s="19"/>
      <c r="L22" s="19"/>
      <c r="M22" s="113"/>
      <c r="N22" s="113"/>
      <c r="O22" s="19"/>
      <c r="P22" s="52" t="str">
        <f>IF(O22="","",VLOOKUP(O22,'Data Validation'!H:I,2,0))</f>
        <v/>
      </c>
      <c r="Q22" s="107"/>
      <c r="R22" s="19"/>
      <c r="S22" s="52" t="str">
        <f t="shared" si="2"/>
        <v/>
      </c>
      <c r="T22" s="19"/>
      <c r="U22" s="52" t="str">
        <f t="shared" si="3"/>
        <v/>
      </c>
      <c r="V22" s="19"/>
      <c r="W22" s="52" t="str">
        <f t="shared" si="4"/>
        <v/>
      </c>
      <c r="X22" s="19"/>
      <c r="Y22" s="52" t="str">
        <f t="shared" si="5"/>
        <v/>
      </c>
      <c r="Z22" s="31" t="str">
        <f t="shared" si="6"/>
        <v/>
      </c>
      <c r="AA22" s="31" t="str">
        <f t="shared" si="7"/>
        <v/>
      </c>
      <c r="AB22" s="31" t="str">
        <f t="shared" si="8"/>
        <v/>
      </c>
      <c r="AC22" s="32" t="str">
        <f t="shared" si="9"/>
        <v/>
      </c>
      <c r="AD22" s="100" t="str">
        <f t="shared" si="10"/>
        <v/>
      </c>
      <c r="AE22" s="14"/>
      <c r="AF22" s="111" t="str">
        <f t="shared" si="11"/>
        <v/>
      </c>
      <c r="AG22" s="34" t="str">
        <f t="shared" si="13"/>
        <v/>
      </c>
      <c r="AH22" s="34" t="str">
        <f t="shared" si="14"/>
        <v/>
      </c>
      <c r="AI22" s="35" t="str">
        <f t="shared" si="15"/>
        <v/>
      </c>
      <c r="AJ22" s="33" t="str">
        <f t="shared" si="16"/>
        <v/>
      </c>
      <c r="AK22" s="97"/>
      <c r="AL22" s="97"/>
      <c r="AM22" s="97"/>
      <c r="AN22" s="97"/>
    </row>
    <row r="23" spans="1:40" ht="17.25" customHeight="1" x14ac:dyDescent="0.3">
      <c r="A23" s="9" t="s">
        <v>116</v>
      </c>
      <c r="B23" s="11"/>
      <c r="C23" s="11"/>
      <c r="D23" s="58" t="str">
        <f t="shared" si="0"/>
        <v/>
      </c>
      <c r="E23" s="109" t="str">
        <f t="shared" si="1"/>
        <v/>
      </c>
      <c r="F23" s="27"/>
      <c r="G23" s="19"/>
      <c r="H23" s="19"/>
      <c r="I23" s="19"/>
      <c r="J23" s="19"/>
      <c r="K23" s="19"/>
      <c r="L23" s="19"/>
      <c r="M23" s="113"/>
      <c r="N23" s="113"/>
      <c r="O23" s="19"/>
      <c r="P23" s="52" t="str">
        <f>IF(O23="","",VLOOKUP(O23,'Data Validation'!H:I,2,0))</f>
        <v/>
      </c>
      <c r="Q23" s="107"/>
      <c r="R23" s="19"/>
      <c r="S23" s="52" t="str">
        <f t="shared" si="2"/>
        <v/>
      </c>
      <c r="T23" s="19"/>
      <c r="U23" s="52" t="str">
        <f t="shared" si="3"/>
        <v/>
      </c>
      <c r="V23" s="19"/>
      <c r="W23" s="52" t="str">
        <f t="shared" si="4"/>
        <v/>
      </c>
      <c r="X23" s="19"/>
      <c r="Y23" s="52" t="str">
        <f t="shared" si="5"/>
        <v/>
      </c>
      <c r="Z23" s="31" t="str">
        <f t="shared" si="6"/>
        <v/>
      </c>
      <c r="AA23" s="31" t="str">
        <f t="shared" si="7"/>
        <v/>
      </c>
      <c r="AB23" s="31" t="str">
        <f t="shared" si="8"/>
        <v/>
      </c>
      <c r="AC23" s="32" t="str">
        <f t="shared" si="9"/>
        <v/>
      </c>
      <c r="AD23" s="100" t="str">
        <f t="shared" si="10"/>
        <v/>
      </c>
      <c r="AE23" s="14"/>
      <c r="AF23" s="111" t="str">
        <f t="shared" si="11"/>
        <v/>
      </c>
      <c r="AG23" s="34" t="str">
        <f t="shared" si="13"/>
        <v/>
      </c>
      <c r="AH23" s="34" t="str">
        <f t="shared" si="14"/>
        <v/>
      </c>
      <c r="AI23" s="35" t="str">
        <f t="shared" si="15"/>
        <v/>
      </c>
      <c r="AJ23" s="33" t="str">
        <f t="shared" si="16"/>
        <v/>
      </c>
      <c r="AK23" s="97"/>
      <c r="AL23" s="97"/>
      <c r="AM23" s="97"/>
      <c r="AN23" s="97"/>
    </row>
    <row r="24" spans="1:40" ht="17.25" customHeight="1" x14ac:dyDescent="0.3">
      <c r="A24" s="9" t="s">
        <v>117</v>
      </c>
      <c r="B24" s="11"/>
      <c r="C24" s="11"/>
      <c r="D24" s="58" t="str">
        <f t="shared" si="0"/>
        <v/>
      </c>
      <c r="E24" s="109" t="str">
        <f t="shared" si="1"/>
        <v/>
      </c>
      <c r="F24" s="27"/>
      <c r="G24" s="19"/>
      <c r="H24" s="19"/>
      <c r="I24" s="19"/>
      <c r="J24" s="19"/>
      <c r="K24" s="19"/>
      <c r="L24" s="19"/>
      <c r="M24" s="113"/>
      <c r="N24" s="113"/>
      <c r="O24" s="19"/>
      <c r="P24" s="52" t="str">
        <f>IF(O24="","",VLOOKUP(O24,'Data Validation'!H:I,2,0))</f>
        <v/>
      </c>
      <c r="Q24" s="107"/>
      <c r="R24" s="19"/>
      <c r="S24" s="52" t="str">
        <f t="shared" si="2"/>
        <v/>
      </c>
      <c r="T24" s="19"/>
      <c r="U24" s="52" t="str">
        <f t="shared" si="3"/>
        <v/>
      </c>
      <c r="V24" s="19"/>
      <c r="W24" s="52" t="str">
        <f t="shared" si="4"/>
        <v/>
      </c>
      <c r="X24" s="19"/>
      <c r="Y24" s="52" t="str">
        <f t="shared" si="5"/>
        <v/>
      </c>
      <c r="Z24" s="31" t="str">
        <f t="shared" si="6"/>
        <v/>
      </c>
      <c r="AA24" s="31" t="str">
        <f t="shared" si="7"/>
        <v/>
      </c>
      <c r="AB24" s="31" t="str">
        <f t="shared" si="8"/>
        <v/>
      </c>
      <c r="AC24" s="32" t="str">
        <f t="shared" si="9"/>
        <v/>
      </c>
      <c r="AD24" s="100" t="str">
        <f t="shared" si="10"/>
        <v/>
      </c>
      <c r="AE24" s="14"/>
      <c r="AF24" s="111" t="str">
        <f t="shared" si="11"/>
        <v/>
      </c>
      <c r="AG24" s="34" t="str">
        <f t="shared" si="13"/>
        <v/>
      </c>
      <c r="AH24" s="34" t="str">
        <f t="shared" si="14"/>
        <v/>
      </c>
      <c r="AI24" s="35" t="str">
        <f t="shared" si="15"/>
        <v/>
      </c>
      <c r="AJ24" s="33" t="str">
        <f t="shared" si="16"/>
        <v/>
      </c>
      <c r="AK24" s="97"/>
      <c r="AL24" s="97"/>
      <c r="AM24" s="97"/>
      <c r="AN24" s="97"/>
    </row>
    <row r="25" spans="1:40" ht="17.25" customHeight="1" x14ac:dyDescent="0.3">
      <c r="A25" s="9" t="s">
        <v>118</v>
      </c>
      <c r="B25" s="11"/>
      <c r="C25" s="11"/>
      <c r="D25" s="58" t="str">
        <f t="shared" si="0"/>
        <v/>
      </c>
      <c r="E25" s="109" t="str">
        <f t="shared" si="1"/>
        <v/>
      </c>
      <c r="F25" s="27"/>
      <c r="G25" s="19"/>
      <c r="H25" s="19"/>
      <c r="I25" s="19"/>
      <c r="J25" s="19"/>
      <c r="K25" s="19"/>
      <c r="L25" s="19"/>
      <c r="M25" s="113"/>
      <c r="N25" s="113"/>
      <c r="O25" s="19"/>
      <c r="P25" s="52" t="str">
        <f>IF(O25="","",VLOOKUP(O25,'Data Validation'!H:I,2,0))</f>
        <v/>
      </c>
      <c r="Q25" s="107"/>
      <c r="R25" s="19"/>
      <c r="S25" s="52" t="str">
        <f t="shared" si="2"/>
        <v/>
      </c>
      <c r="T25" s="19"/>
      <c r="U25" s="52" t="str">
        <f t="shared" si="3"/>
        <v/>
      </c>
      <c r="V25" s="19"/>
      <c r="W25" s="52" t="str">
        <f t="shared" si="4"/>
        <v/>
      </c>
      <c r="X25" s="19"/>
      <c r="Y25" s="52" t="str">
        <f t="shared" si="5"/>
        <v/>
      </c>
      <c r="Z25" s="31" t="str">
        <f t="shared" si="6"/>
        <v/>
      </c>
      <c r="AA25" s="31" t="str">
        <f t="shared" si="7"/>
        <v/>
      </c>
      <c r="AB25" s="31" t="str">
        <f t="shared" si="8"/>
        <v/>
      </c>
      <c r="AC25" s="32" t="str">
        <f t="shared" si="9"/>
        <v/>
      </c>
      <c r="AD25" s="100" t="str">
        <f t="shared" si="10"/>
        <v/>
      </c>
      <c r="AE25" s="14"/>
      <c r="AF25" s="111" t="str">
        <f t="shared" si="11"/>
        <v/>
      </c>
      <c r="AG25" s="34" t="str">
        <f t="shared" si="13"/>
        <v/>
      </c>
      <c r="AH25" s="34" t="str">
        <f t="shared" si="14"/>
        <v/>
      </c>
      <c r="AI25" s="35" t="str">
        <f t="shared" si="15"/>
        <v/>
      </c>
      <c r="AJ25" s="33" t="str">
        <f t="shared" si="16"/>
        <v/>
      </c>
      <c r="AK25" s="97"/>
      <c r="AL25" s="97"/>
      <c r="AM25" s="97"/>
      <c r="AN25" s="97"/>
    </row>
    <row r="26" spans="1:40" s="4" customFormat="1" ht="17.25" customHeight="1" x14ac:dyDescent="0.3">
      <c r="A26" s="9" t="s">
        <v>119</v>
      </c>
      <c r="B26" s="11"/>
      <c r="C26" s="11"/>
      <c r="D26" s="58" t="str">
        <f t="shared" si="0"/>
        <v/>
      </c>
      <c r="E26" s="109" t="str">
        <f t="shared" si="1"/>
        <v/>
      </c>
      <c r="F26" s="27"/>
      <c r="G26" s="19"/>
      <c r="H26" s="19"/>
      <c r="I26" s="19"/>
      <c r="J26" s="19"/>
      <c r="K26" s="19"/>
      <c r="L26" s="19"/>
      <c r="M26" s="113"/>
      <c r="N26" s="113"/>
      <c r="O26" s="19"/>
      <c r="P26" s="52" t="str">
        <f>IF(O26="","",VLOOKUP(O26,'Data Validation'!H:I,2,0))</f>
        <v/>
      </c>
      <c r="Q26" s="107"/>
      <c r="R26" s="19"/>
      <c r="S26" s="52" t="str">
        <f t="shared" si="2"/>
        <v/>
      </c>
      <c r="T26" s="19"/>
      <c r="U26" s="52" t="str">
        <f t="shared" si="3"/>
        <v/>
      </c>
      <c r="V26" s="19"/>
      <c r="W26" s="52" t="str">
        <f t="shared" si="4"/>
        <v/>
      </c>
      <c r="X26" s="19"/>
      <c r="Y26" s="52" t="str">
        <f t="shared" si="5"/>
        <v/>
      </c>
      <c r="Z26" s="31" t="str">
        <f t="shared" si="6"/>
        <v/>
      </c>
      <c r="AA26" s="31" t="str">
        <f t="shared" si="7"/>
        <v/>
      </c>
      <c r="AB26" s="31" t="str">
        <f t="shared" si="8"/>
        <v/>
      </c>
      <c r="AC26" s="32" t="str">
        <f t="shared" si="9"/>
        <v/>
      </c>
      <c r="AD26" s="100" t="str">
        <f t="shared" si="10"/>
        <v/>
      </c>
      <c r="AE26" s="14"/>
      <c r="AF26" s="111" t="str">
        <f t="shared" si="11"/>
        <v/>
      </c>
      <c r="AG26" s="34" t="str">
        <f t="shared" si="13"/>
        <v/>
      </c>
      <c r="AH26" s="34" t="str">
        <f t="shared" si="14"/>
        <v/>
      </c>
      <c r="AI26" s="35" t="str">
        <f t="shared" si="15"/>
        <v/>
      </c>
      <c r="AJ26" s="33" t="str">
        <f t="shared" si="16"/>
        <v/>
      </c>
      <c r="AK26" s="7"/>
      <c r="AL26" s="7"/>
      <c r="AM26" s="7"/>
      <c r="AN26" s="7"/>
    </row>
    <row r="27" spans="1:40" s="4" customFormat="1" ht="17.25" customHeight="1" x14ac:dyDescent="0.3">
      <c r="A27" s="9" t="s">
        <v>120</v>
      </c>
      <c r="B27" s="11"/>
      <c r="C27" s="11"/>
      <c r="D27" s="58" t="str">
        <f t="shared" si="0"/>
        <v/>
      </c>
      <c r="E27" s="109" t="str">
        <f t="shared" si="1"/>
        <v/>
      </c>
      <c r="F27" s="27"/>
      <c r="G27" s="19"/>
      <c r="H27" s="19"/>
      <c r="I27" s="19"/>
      <c r="J27" s="19"/>
      <c r="K27" s="19"/>
      <c r="L27" s="19"/>
      <c r="M27" s="113"/>
      <c r="N27" s="113"/>
      <c r="O27" s="19"/>
      <c r="P27" s="52" t="str">
        <f>IF(O27="","",VLOOKUP(O27,'Data Validation'!H:I,2,0))</f>
        <v/>
      </c>
      <c r="Q27" s="107"/>
      <c r="R27" s="19"/>
      <c r="S27" s="52" t="str">
        <f t="shared" si="2"/>
        <v/>
      </c>
      <c r="T27" s="19"/>
      <c r="U27" s="52" t="str">
        <f t="shared" si="3"/>
        <v/>
      </c>
      <c r="V27" s="19"/>
      <c r="W27" s="52" t="str">
        <f t="shared" si="4"/>
        <v/>
      </c>
      <c r="X27" s="19"/>
      <c r="Y27" s="52" t="str">
        <f t="shared" si="5"/>
        <v/>
      </c>
      <c r="Z27" s="31" t="str">
        <f t="shared" si="6"/>
        <v/>
      </c>
      <c r="AA27" s="31" t="str">
        <f t="shared" si="7"/>
        <v/>
      </c>
      <c r="AB27" s="31" t="str">
        <f t="shared" si="8"/>
        <v/>
      </c>
      <c r="AC27" s="32" t="str">
        <f t="shared" si="9"/>
        <v/>
      </c>
      <c r="AD27" s="100" t="str">
        <f t="shared" si="10"/>
        <v/>
      </c>
      <c r="AE27" s="14"/>
      <c r="AF27" s="111" t="str">
        <f t="shared" si="11"/>
        <v/>
      </c>
      <c r="AG27" s="34" t="str">
        <f t="shared" si="13"/>
        <v/>
      </c>
      <c r="AH27" s="34" t="str">
        <f t="shared" si="14"/>
        <v/>
      </c>
      <c r="AI27" s="35" t="str">
        <f t="shared" si="15"/>
        <v/>
      </c>
      <c r="AJ27" s="33" t="str">
        <f t="shared" si="16"/>
        <v/>
      </c>
      <c r="AK27" s="7"/>
      <c r="AL27" s="7"/>
      <c r="AM27" s="7"/>
      <c r="AN27" s="7"/>
    </row>
    <row r="28" spans="1:40" s="4" customFormat="1" ht="17.25" customHeight="1" x14ac:dyDescent="0.3">
      <c r="A28" s="9" t="s">
        <v>121</v>
      </c>
      <c r="B28" s="11"/>
      <c r="C28" s="11"/>
      <c r="D28" s="58" t="str">
        <f t="shared" si="0"/>
        <v/>
      </c>
      <c r="E28" s="109" t="str">
        <f t="shared" si="1"/>
        <v/>
      </c>
      <c r="F28" s="27"/>
      <c r="G28" s="19"/>
      <c r="H28" s="19"/>
      <c r="I28" s="19"/>
      <c r="J28" s="12"/>
      <c r="K28" s="19"/>
      <c r="L28" s="19"/>
      <c r="M28" s="113"/>
      <c r="N28" s="113"/>
      <c r="O28" s="19"/>
      <c r="P28" s="52" t="str">
        <f>IF(O28="","",VLOOKUP(O28,'Data Validation'!H:I,2,0))</f>
        <v/>
      </c>
      <c r="Q28" s="106"/>
      <c r="R28" s="19"/>
      <c r="S28" s="52" t="str">
        <f t="shared" si="2"/>
        <v/>
      </c>
      <c r="T28" s="19"/>
      <c r="U28" s="52" t="str">
        <f t="shared" si="3"/>
        <v/>
      </c>
      <c r="V28" s="19"/>
      <c r="W28" s="52" t="str">
        <f t="shared" si="4"/>
        <v/>
      </c>
      <c r="X28" s="19"/>
      <c r="Y28" s="52" t="str">
        <f t="shared" si="5"/>
        <v/>
      </c>
      <c r="Z28" s="31" t="str">
        <f t="shared" si="6"/>
        <v/>
      </c>
      <c r="AA28" s="31" t="str">
        <f t="shared" si="7"/>
        <v/>
      </c>
      <c r="AB28" s="31" t="str">
        <f t="shared" si="8"/>
        <v/>
      </c>
      <c r="AC28" s="32" t="str">
        <f t="shared" si="9"/>
        <v/>
      </c>
      <c r="AD28" s="100" t="str">
        <f t="shared" si="10"/>
        <v/>
      </c>
      <c r="AE28" s="14"/>
      <c r="AF28" s="111" t="str">
        <f t="shared" si="11"/>
        <v/>
      </c>
      <c r="AG28" s="34" t="str">
        <f t="shared" si="13"/>
        <v/>
      </c>
      <c r="AH28" s="34" t="str">
        <f t="shared" si="14"/>
        <v/>
      </c>
      <c r="AI28" s="35" t="str">
        <f t="shared" si="15"/>
        <v/>
      </c>
      <c r="AJ28" s="33" t="str">
        <f t="shared" si="16"/>
        <v/>
      </c>
      <c r="AK28" s="14"/>
      <c r="AL28" s="14"/>
      <c r="AM28" s="14"/>
      <c r="AN28" s="14"/>
    </row>
    <row r="29" spans="1:40" s="4" customFormat="1" ht="17.25" customHeight="1" x14ac:dyDescent="0.3">
      <c r="A29" s="9" t="s">
        <v>122</v>
      </c>
      <c r="B29" s="11"/>
      <c r="C29" s="11"/>
      <c r="D29" s="58" t="str">
        <f t="shared" si="0"/>
        <v/>
      </c>
      <c r="E29" s="109" t="str">
        <f t="shared" si="1"/>
        <v/>
      </c>
      <c r="F29" s="27"/>
      <c r="G29" s="19"/>
      <c r="H29" s="19"/>
      <c r="I29" s="19"/>
      <c r="J29" s="12"/>
      <c r="K29" s="19"/>
      <c r="L29" s="19"/>
      <c r="M29" s="113"/>
      <c r="N29" s="113"/>
      <c r="O29" s="19"/>
      <c r="P29" s="52" t="str">
        <f>IF(O29="","",VLOOKUP(O29,'Data Validation'!H:I,2,0))</f>
        <v/>
      </c>
      <c r="Q29" s="106"/>
      <c r="R29" s="19"/>
      <c r="S29" s="52" t="str">
        <f t="shared" si="2"/>
        <v/>
      </c>
      <c r="T29" s="19"/>
      <c r="U29" s="52" t="str">
        <f t="shared" si="3"/>
        <v/>
      </c>
      <c r="V29" s="19"/>
      <c r="W29" s="52" t="str">
        <f t="shared" si="4"/>
        <v/>
      </c>
      <c r="X29" s="19"/>
      <c r="Y29" s="52" t="str">
        <f t="shared" si="5"/>
        <v/>
      </c>
      <c r="Z29" s="31" t="str">
        <f t="shared" si="6"/>
        <v/>
      </c>
      <c r="AA29" s="31" t="str">
        <f t="shared" si="7"/>
        <v/>
      </c>
      <c r="AB29" s="31" t="str">
        <f t="shared" si="8"/>
        <v/>
      </c>
      <c r="AC29" s="32" t="str">
        <f t="shared" si="9"/>
        <v/>
      </c>
      <c r="AD29" s="100" t="str">
        <f t="shared" si="10"/>
        <v/>
      </c>
      <c r="AE29" s="14"/>
      <c r="AF29" s="111" t="str">
        <f t="shared" si="11"/>
        <v/>
      </c>
      <c r="AG29" s="34" t="str">
        <f t="shared" si="13"/>
        <v/>
      </c>
      <c r="AH29" s="34" t="str">
        <f t="shared" si="14"/>
        <v/>
      </c>
      <c r="AI29" s="35" t="str">
        <f t="shared" si="15"/>
        <v/>
      </c>
      <c r="AJ29" s="33" t="str">
        <f t="shared" si="16"/>
        <v/>
      </c>
      <c r="AK29" s="26"/>
      <c r="AL29" s="26"/>
      <c r="AM29" s="26"/>
      <c r="AN29" s="26"/>
    </row>
    <row r="30" spans="1:40" ht="17.25" customHeight="1" x14ac:dyDescent="0.3">
      <c r="A30" s="9" t="s">
        <v>123</v>
      </c>
      <c r="B30" s="11"/>
      <c r="C30" s="11"/>
      <c r="D30" s="58" t="str">
        <f t="shared" si="0"/>
        <v/>
      </c>
      <c r="E30" s="109" t="str">
        <f t="shared" si="1"/>
        <v/>
      </c>
      <c r="F30" s="27"/>
      <c r="G30" s="19"/>
      <c r="H30" s="19"/>
      <c r="I30" s="19"/>
      <c r="J30" s="19"/>
      <c r="K30" s="19"/>
      <c r="L30" s="19"/>
      <c r="M30" s="113"/>
      <c r="N30" s="113"/>
      <c r="O30" s="19"/>
      <c r="P30" s="52" t="str">
        <f>IF(O30="","",VLOOKUP(O30,'Data Validation'!H:I,2,0))</f>
        <v/>
      </c>
      <c r="Q30" s="106"/>
      <c r="R30" s="19"/>
      <c r="S30" s="52" t="str">
        <f t="shared" si="2"/>
        <v/>
      </c>
      <c r="T30" s="19"/>
      <c r="U30" s="52" t="str">
        <f t="shared" si="3"/>
        <v/>
      </c>
      <c r="V30" s="19"/>
      <c r="W30" s="52" t="str">
        <f t="shared" si="4"/>
        <v/>
      </c>
      <c r="X30" s="19"/>
      <c r="Y30" s="52" t="str">
        <f t="shared" si="5"/>
        <v/>
      </c>
      <c r="Z30" s="31" t="str">
        <f t="shared" si="6"/>
        <v/>
      </c>
      <c r="AA30" s="31" t="str">
        <f t="shared" si="7"/>
        <v/>
      </c>
      <c r="AB30" s="31" t="str">
        <f t="shared" si="8"/>
        <v/>
      </c>
      <c r="AC30" s="32" t="str">
        <f t="shared" si="9"/>
        <v/>
      </c>
      <c r="AD30" s="100" t="str">
        <f t="shared" si="10"/>
        <v/>
      </c>
      <c r="AE30" s="14"/>
      <c r="AF30" s="111" t="str">
        <f t="shared" si="11"/>
        <v/>
      </c>
      <c r="AG30" s="34" t="str">
        <f t="shared" si="13"/>
        <v/>
      </c>
      <c r="AH30" s="34" t="str">
        <f t="shared" si="14"/>
        <v/>
      </c>
      <c r="AI30" s="35" t="str">
        <f t="shared" si="15"/>
        <v/>
      </c>
      <c r="AJ30" s="33" t="str">
        <f t="shared" si="16"/>
        <v/>
      </c>
      <c r="AK30" s="7"/>
      <c r="AL30" s="13"/>
      <c r="AM30" s="13"/>
      <c r="AN30" s="13"/>
    </row>
    <row r="31" spans="1:40" s="4" customFormat="1" ht="17.25" customHeight="1" x14ac:dyDescent="0.3">
      <c r="A31" s="9" t="s">
        <v>124</v>
      </c>
      <c r="B31" s="11"/>
      <c r="C31" s="11"/>
      <c r="D31" s="58" t="str">
        <f t="shared" si="0"/>
        <v/>
      </c>
      <c r="E31" s="109" t="str">
        <f t="shared" si="1"/>
        <v/>
      </c>
      <c r="F31" s="27"/>
      <c r="G31" s="19"/>
      <c r="H31" s="19"/>
      <c r="I31" s="19"/>
      <c r="J31" s="12"/>
      <c r="K31" s="19"/>
      <c r="L31" s="19"/>
      <c r="M31" s="113"/>
      <c r="N31" s="113"/>
      <c r="O31" s="19"/>
      <c r="P31" s="52" t="str">
        <f>IF(O31="","",VLOOKUP(O31,'Data Validation'!H:I,2,0))</f>
        <v/>
      </c>
      <c r="Q31" s="106"/>
      <c r="R31" s="19"/>
      <c r="S31" s="52" t="str">
        <f t="shared" si="2"/>
        <v/>
      </c>
      <c r="T31" s="19"/>
      <c r="U31" s="52" t="str">
        <f t="shared" si="3"/>
        <v/>
      </c>
      <c r="V31" s="19"/>
      <c r="W31" s="52" t="str">
        <f t="shared" si="4"/>
        <v/>
      </c>
      <c r="X31" s="19"/>
      <c r="Y31" s="52" t="str">
        <f t="shared" si="5"/>
        <v/>
      </c>
      <c r="Z31" s="31" t="str">
        <f t="shared" si="6"/>
        <v/>
      </c>
      <c r="AA31" s="31" t="str">
        <f t="shared" si="7"/>
        <v/>
      </c>
      <c r="AB31" s="31" t="str">
        <f t="shared" si="8"/>
        <v/>
      </c>
      <c r="AC31" s="32" t="str">
        <f t="shared" si="9"/>
        <v/>
      </c>
      <c r="AD31" s="100" t="str">
        <f t="shared" si="10"/>
        <v/>
      </c>
      <c r="AE31" s="14"/>
      <c r="AF31" s="111" t="str">
        <f t="shared" si="11"/>
        <v/>
      </c>
      <c r="AG31" s="34" t="str">
        <f t="shared" si="13"/>
        <v/>
      </c>
      <c r="AH31" s="34" t="str">
        <f t="shared" si="14"/>
        <v/>
      </c>
      <c r="AI31" s="35" t="str">
        <f t="shared" si="15"/>
        <v/>
      </c>
      <c r="AJ31" s="33" t="str">
        <f t="shared" si="16"/>
        <v/>
      </c>
      <c r="AK31" s="15"/>
      <c r="AL31" s="15"/>
      <c r="AM31" s="15"/>
      <c r="AN31" s="15"/>
    </row>
    <row r="32" spans="1:40" ht="17.25" customHeight="1" x14ac:dyDescent="0.3">
      <c r="A32" s="9" t="s">
        <v>125</v>
      </c>
      <c r="B32" s="11"/>
      <c r="C32" s="11"/>
      <c r="D32" s="58" t="str">
        <f t="shared" si="0"/>
        <v/>
      </c>
      <c r="E32" s="109" t="str">
        <f t="shared" si="1"/>
        <v/>
      </c>
      <c r="F32" s="27"/>
      <c r="G32" s="19"/>
      <c r="H32" s="19"/>
      <c r="I32" s="19"/>
      <c r="J32" s="12"/>
      <c r="K32" s="19"/>
      <c r="L32" s="19"/>
      <c r="M32" s="113"/>
      <c r="N32" s="113"/>
      <c r="O32" s="19"/>
      <c r="P32" s="52" t="str">
        <f>IF(O32="","",VLOOKUP(O32,'Data Validation'!H:I,2,0))</f>
        <v/>
      </c>
      <c r="Q32" s="106"/>
      <c r="R32" s="19"/>
      <c r="S32" s="52" t="str">
        <f t="shared" si="2"/>
        <v/>
      </c>
      <c r="T32" s="19"/>
      <c r="U32" s="52" t="str">
        <f t="shared" si="3"/>
        <v/>
      </c>
      <c r="V32" s="19"/>
      <c r="W32" s="52" t="str">
        <f t="shared" si="4"/>
        <v/>
      </c>
      <c r="X32" s="19"/>
      <c r="Y32" s="52" t="str">
        <f t="shared" si="5"/>
        <v/>
      </c>
      <c r="Z32" s="31" t="str">
        <f t="shared" si="6"/>
        <v/>
      </c>
      <c r="AA32" s="31" t="str">
        <f t="shared" si="7"/>
        <v/>
      </c>
      <c r="AB32" s="31" t="str">
        <f t="shared" si="8"/>
        <v/>
      </c>
      <c r="AC32" s="32" t="str">
        <f t="shared" si="9"/>
        <v/>
      </c>
      <c r="AD32" s="100" t="str">
        <f t="shared" si="10"/>
        <v/>
      </c>
      <c r="AE32" s="14"/>
      <c r="AF32" s="111" t="str">
        <f t="shared" si="11"/>
        <v/>
      </c>
      <c r="AG32" s="34" t="str">
        <f t="shared" si="13"/>
        <v/>
      </c>
      <c r="AH32" s="34" t="str">
        <f t="shared" si="14"/>
        <v/>
      </c>
      <c r="AI32" s="35" t="str">
        <f t="shared" si="15"/>
        <v/>
      </c>
      <c r="AJ32" s="33" t="str">
        <f t="shared" si="16"/>
        <v/>
      </c>
      <c r="AK32" s="7"/>
      <c r="AL32" s="7"/>
      <c r="AM32" s="7"/>
      <c r="AN32" s="13"/>
    </row>
    <row r="33" spans="1:40" ht="17.25" customHeight="1" x14ac:dyDescent="0.3">
      <c r="A33" s="9" t="s">
        <v>126</v>
      </c>
      <c r="B33" s="11"/>
      <c r="C33" s="11"/>
      <c r="D33" s="58" t="str">
        <f t="shared" si="0"/>
        <v/>
      </c>
      <c r="E33" s="109" t="str">
        <f t="shared" si="1"/>
        <v/>
      </c>
      <c r="F33" s="27"/>
      <c r="G33" s="19"/>
      <c r="H33" s="19"/>
      <c r="I33" s="19"/>
      <c r="J33" s="12"/>
      <c r="K33" s="19"/>
      <c r="L33" s="19"/>
      <c r="M33" s="113"/>
      <c r="N33" s="113"/>
      <c r="O33" s="19"/>
      <c r="P33" s="52" t="str">
        <f>IF(O33="","",VLOOKUP(O33,'Data Validation'!H:I,2,0))</f>
        <v/>
      </c>
      <c r="Q33" s="106"/>
      <c r="R33" s="19"/>
      <c r="S33" s="52" t="str">
        <f t="shared" si="2"/>
        <v/>
      </c>
      <c r="T33" s="19"/>
      <c r="U33" s="52" t="str">
        <f t="shared" si="3"/>
        <v/>
      </c>
      <c r="V33" s="19"/>
      <c r="W33" s="52" t="str">
        <f t="shared" si="4"/>
        <v/>
      </c>
      <c r="X33" s="19"/>
      <c r="Y33" s="52" t="str">
        <f t="shared" si="5"/>
        <v/>
      </c>
      <c r="Z33" s="31" t="str">
        <f t="shared" si="6"/>
        <v/>
      </c>
      <c r="AA33" s="31" t="str">
        <f t="shared" si="7"/>
        <v/>
      </c>
      <c r="AB33" s="31" t="str">
        <f t="shared" si="8"/>
        <v/>
      </c>
      <c r="AC33" s="32" t="str">
        <f t="shared" si="9"/>
        <v/>
      </c>
      <c r="AD33" s="100" t="str">
        <f t="shared" si="10"/>
        <v/>
      </c>
      <c r="AE33" s="14"/>
      <c r="AF33" s="111" t="str">
        <f t="shared" si="11"/>
        <v/>
      </c>
      <c r="AG33" s="34" t="str">
        <f t="shared" si="13"/>
        <v/>
      </c>
      <c r="AH33" s="34" t="str">
        <f t="shared" si="14"/>
        <v/>
      </c>
      <c r="AI33" s="35" t="str">
        <f t="shared" si="15"/>
        <v/>
      </c>
      <c r="AJ33" s="33" t="str">
        <f t="shared" si="16"/>
        <v/>
      </c>
      <c r="AK33" s="13"/>
      <c r="AL33" s="13"/>
      <c r="AM33" s="13"/>
      <c r="AN33" s="13"/>
    </row>
    <row r="34" spans="1:40" ht="17.25" customHeight="1" x14ac:dyDescent="0.3">
      <c r="A34" s="9" t="s">
        <v>127</v>
      </c>
      <c r="B34" s="11"/>
      <c r="C34" s="11"/>
      <c r="D34" s="58" t="str">
        <f t="shared" si="0"/>
        <v/>
      </c>
      <c r="E34" s="109" t="str">
        <f>IF(B34="","",C34-B34)</f>
        <v/>
      </c>
      <c r="F34" s="27"/>
      <c r="G34" s="19"/>
      <c r="H34" s="19"/>
      <c r="I34" s="19"/>
      <c r="J34" s="12"/>
      <c r="K34" s="19"/>
      <c r="L34" s="19"/>
      <c r="M34" s="113"/>
      <c r="N34" s="113"/>
      <c r="O34" s="28"/>
      <c r="P34" s="52" t="str">
        <f>IF(O34="","",VLOOKUP(O34,'Data Validation'!H:I,2,0))</f>
        <v/>
      </c>
      <c r="Q34" s="106"/>
      <c r="R34" s="19"/>
      <c r="S34" s="52" t="str">
        <f t="shared" si="2"/>
        <v/>
      </c>
      <c r="T34" s="19"/>
      <c r="U34" s="52" t="str">
        <f t="shared" si="3"/>
        <v/>
      </c>
      <c r="V34" s="19"/>
      <c r="W34" s="52" t="str">
        <f t="shared" si="4"/>
        <v/>
      </c>
      <c r="X34" s="19"/>
      <c r="Y34" s="52" t="str">
        <f t="shared" si="5"/>
        <v/>
      </c>
      <c r="Z34" s="31" t="str">
        <f t="shared" si="6"/>
        <v/>
      </c>
      <c r="AA34" s="31" t="str">
        <f t="shared" si="7"/>
        <v/>
      </c>
      <c r="AB34" s="31" t="str">
        <f t="shared" si="8"/>
        <v/>
      </c>
      <c r="AC34" s="32" t="str">
        <f t="shared" si="9"/>
        <v/>
      </c>
      <c r="AD34" s="100" t="str">
        <f t="shared" si="10"/>
        <v/>
      </c>
      <c r="AE34" s="14"/>
      <c r="AF34" s="111" t="str">
        <f t="shared" si="11"/>
        <v/>
      </c>
      <c r="AG34" s="34" t="str">
        <f t="shared" si="13"/>
        <v/>
      </c>
      <c r="AH34" s="34" t="str">
        <f t="shared" si="14"/>
        <v/>
      </c>
      <c r="AI34" s="35" t="str">
        <f t="shared" si="15"/>
        <v/>
      </c>
      <c r="AJ34" s="33" t="str">
        <f t="shared" si="16"/>
        <v/>
      </c>
      <c r="AK34" s="13"/>
      <c r="AL34" s="13"/>
      <c r="AM34" s="13"/>
      <c r="AN34" s="13"/>
    </row>
    <row r="35" spans="1:40" ht="17.25" customHeight="1" x14ac:dyDescent="0.3">
      <c r="A35" s="9" t="s">
        <v>128</v>
      </c>
      <c r="B35" s="11"/>
      <c r="C35" s="11"/>
      <c r="D35" s="58" t="str">
        <f t="shared" si="0"/>
        <v/>
      </c>
      <c r="E35" s="109" t="str">
        <f t="shared" ref="E35:E98" si="17">IF(B35="","",C35-B35)</f>
        <v/>
      </c>
      <c r="F35" s="27"/>
      <c r="G35" s="19"/>
      <c r="H35" s="19"/>
      <c r="I35" s="19"/>
      <c r="J35" s="12"/>
      <c r="K35" s="19"/>
      <c r="L35" s="19"/>
      <c r="M35" s="113"/>
      <c r="N35" s="113"/>
      <c r="O35" s="29"/>
      <c r="P35" s="52" t="str">
        <f>IF(O35="","",VLOOKUP(O35,'Data Validation'!H:I,2,0))</f>
        <v/>
      </c>
      <c r="Q35" s="106"/>
      <c r="R35" s="19"/>
      <c r="S35" s="52" t="str">
        <f t="shared" si="2"/>
        <v/>
      </c>
      <c r="T35" s="19"/>
      <c r="U35" s="52" t="str">
        <f t="shared" si="3"/>
        <v/>
      </c>
      <c r="V35" s="19"/>
      <c r="W35" s="52" t="str">
        <f t="shared" si="4"/>
        <v/>
      </c>
      <c r="X35" s="19"/>
      <c r="Y35" s="52" t="str">
        <f t="shared" si="5"/>
        <v/>
      </c>
      <c r="Z35" s="31" t="str">
        <f t="shared" si="6"/>
        <v/>
      </c>
      <c r="AA35" s="31" t="str">
        <f t="shared" si="7"/>
        <v/>
      </c>
      <c r="AB35" s="31" t="str">
        <f t="shared" si="8"/>
        <v/>
      </c>
      <c r="AC35" s="32" t="str">
        <f t="shared" si="9"/>
        <v/>
      </c>
      <c r="AD35" s="100" t="str">
        <f t="shared" si="10"/>
        <v/>
      </c>
      <c r="AE35" s="14"/>
      <c r="AF35" s="111" t="str">
        <f t="shared" si="11"/>
        <v/>
      </c>
      <c r="AG35" s="34" t="str">
        <f t="shared" si="13"/>
        <v/>
      </c>
      <c r="AH35" s="34" t="str">
        <f t="shared" si="14"/>
        <v/>
      </c>
      <c r="AI35" s="35" t="str">
        <f t="shared" ref="AI35:AI66" si="18">IF(AG35&lt;N(AH35),AG35-AH34,"")</f>
        <v/>
      </c>
      <c r="AJ35" s="33" t="str">
        <f t="shared" ref="AJ35:AJ66" si="19">IF(AI35&lt;&gt;"",-AI35/AH35,"")</f>
        <v/>
      </c>
      <c r="AK35" s="13"/>
      <c r="AL35" s="13"/>
      <c r="AM35" s="13"/>
      <c r="AN35" s="13"/>
    </row>
    <row r="36" spans="1:40" ht="17.25" customHeight="1" x14ac:dyDescent="0.3">
      <c r="A36" s="9" t="s">
        <v>129</v>
      </c>
      <c r="B36" s="11"/>
      <c r="C36" s="11"/>
      <c r="D36" s="58" t="str">
        <f t="shared" si="0"/>
        <v/>
      </c>
      <c r="E36" s="109" t="str">
        <f t="shared" si="17"/>
        <v/>
      </c>
      <c r="F36" s="27"/>
      <c r="G36" s="19"/>
      <c r="H36" s="19"/>
      <c r="I36" s="19"/>
      <c r="J36" s="12"/>
      <c r="K36" s="19"/>
      <c r="L36" s="19"/>
      <c r="M36" s="113"/>
      <c r="N36" s="113"/>
      <c r="O36" s="29"/>
      <c r="P36" s="52" t="str">
        <f>IF(O36="","",VLOOKUP(O36,'Data Validation'!H:I,2,0))</f>
        <v/>
      </c>
      <c r="Q36" s="106"/>
      <c r="R36" s="19"/>
      <c r="S36" s="52" t="str">
        <f t="shared" si="2"/>
        <v/>
      </c>
      <c r="T36" s="19"/>
      <c r="U36" s="52" t="str">
        <f t="shared" si="3"/>
        <v/>
      </c>
      <c r="V36" s="19"/>
      <c r="W36" s="52" t="str">
        <f t="shared" si="4"/>
        <v/>
      </c>
      <c r="X36" s="19"/>
      <c r="Y36" s="52" t="str">
        <f t="shared" si="5"/>
        <v/>
      </c>
      <c r="Z36" s="31" t="str">
        <f t="shared" si="6"/>
        <v/>
      </c>
      <c r="AA36" s="31" t="str">
        <f t="shared" si="7"/>
        <v/>
      </c>
      <c r="AB36" s="31" t="str">
        <f t="shared" si="8"/>
        <v/>
      </c>
      <c r="AC36" s="32" t="str">
        <f t="shared" si="9"/>
        <v/>
      </c>
      <c r="AD36" s="100" t="str">
        <f t="shared" si="10"/>
        <v/>
      </c>
      <c r="AE36" s="14"/>
      <c r="AF36" s="111" t="str">
        <f t="shared" si="11"/>
        <v/>
      </c>
      <c r="AG36" s="34" t="str">
        <f t="shared" si="13"/>
        <v/>
      </c>
      <c r="AH36" s="34" t="str">
        <f t="shared" si="14"/>
        <v/>
      </c>
      <c r="AI36" s="35" t="str">
        <f t="shared" si="18"/>
        <v/>
      </c>
      <c r="AJ36" s="33" t="str">
        <f t="shared" si="19"/>
        <v/>
      </c>
      <c r="AK36" s="13"/>
      <c r="AL36" s="13"/>
      <c r="AM36" s="13"/>
      <c r="AN36" s="13"/>
    </row>
    <row r="37" spans="1:40" ht="17.25" customHeight="1" x14ac:dyDescent="0.3">
      <c r="A37" s="9" t="s">
        <v>130</v>
      </c>
      <c r="B37" s="11"/>
      <c r="C37" s="11"/>
      <c r="D37" s="58" t="str">
        <f t="shared" si="0"/>
        <v/>
      </c>
      <c r="E37" s="109" t="str">
        <f t="shared" si="17"/>
        <v/>
      </c>
      <c r="F37" s="27"/>
      <c r="G37" s="19"/>
      <c r="H37" s="19"/>
      <c r="I37" s="19"/>
      <c r="J37" s="12"/>
      <c r="K37" s="19"/>
      <c r="L37" s="19"/>
      <c r="M37" s="113"/>
      <c r="N37" s="113"/>
      <c r="O37" s="29"/>
      <c r="P37" s="52" t="str">
        <f>IF(O37="","",VLOOKUP(O37,'Data Validation'!H:I,2,0))</f>
        <v/>
      </c>
      <c r="Q37" s="106"/>
      <c r="R37" s="19"/>
      <c r="S37" s="52" t="str">
        <f t="shared" si="2"/>
        <v/>
      </c>
      <c r="T37" s="19"/>
      <c r="U37" s="52" t="str">
        <f t="shared" si="3"/>
        <v/>
      </c>
      <c r="V37" s="19"/>
      <c r="W37" s="52" t="str">
        <f t="shared" si="4"/>
        <v/>
      </c>
      <c r="X37" s="19"/>
      <c r="Y37" s="52" t="str">
        <f t="shared" si="5"/>
        <v/>
      </c>
      <c r="Z37" s="31" t="str">
        <f t="shared" si="6"/>
        <v/>
      </c>
      <c r="AA37" s="31" t="str">
        <f t="shared" si="7"/>
        <v/>
      </c>
      <c r="AB37" s="31" t="str">
        <f t="shared" si="8"/>
        <v/>
      </c>
      <c r="AC37" s="32" t="str">
        <f t="shared" si="9"/>
        <v/>
      </c>
      <c r="AD37" s="100" t="str">
        <f t="shared" si="10"/>
        <v/>
      </c>
      <c r="AE37" s="14"/>
      <c r="AF37" s="111" t="str">
        <f t="shared" si="11"/>
        <v/>
      </c>
      <c r="AG37" s="34" t="str">
        <f t="shared" si="13"/>
        <v/>
      </c>
      <c r="AH37" s="34" t="str">
        <f t="shared" si="14"/>
        <v/>
      </c>
      <c r="AI37" s="35" t="str">
        <f t="shared" si="18"/>
        <v/>
      </c>
      <c r="AJ37" s="33" t="str">
        <f t="shared" si="19"/>
        <v/>
      </c>
      <c r="AK37" s="13"/>
      <c r="AL37" s="13"/>
      <c r="AM37" s="13"/>
      <c r="AN37" s="13"/>
    </row>
    <row r="38" spans="1:40" ht="17.25" customHeight="1" x14ac:dyDescent="0.3">
      <c r="A38" s="9" t="s">
        <v>131</v>
      </c>
      <c r="B38" s="11"/>
      <c r="C38" s="11"/>
      <c r="D38" s="58" t="str">
        <f t="shared" si="0"/>
        <v/>
      </c>
      <c r="E38" s="109" t="str">
        <f t="shared" si="17"/>
        <v/>
      </c>
      <c r="F38" s="27"/>
      <c r="G38" s="19"/>
      <c r="H38" s="19"/>
      <c r="I38" s="19"/>
      <c r="J38" s="12"/>
      <c r="K38" s="19"/>
      <c r="L38" s="19"/>
      <c r="M38" s="113"/>
      <c r="N38" s="113"/>
      <c r="O38" s="29"/>
      <c r="P38" s="52" t="str">
        <f>IF(O38="","",VLOOKUP(O38,'Data Validation'!H:I,2,0))</f>
        <v/>
      </c>
      <c r="Q38" s="106"/>
      <c r="R38" s="19"/>
      <c r="S38" s="52" t="str">
        <f t="shared" si="2"/>
        <v/>
      </c>
      <c r="T38" s="19"/>
      <c r="U38" s="52" t="str">
        <f t="shared" si="3"/>
        <v/>
      </c>
      <c r="V38" s="19"/>
      <c r="W38" s="52" t="str">
        <f t="shared" si="4"/>
        <v/>
      </c>
      <c r="X38" s="19"/>
      <c r="Y38" s="52" t="str">
        <f t="shared" si="5"/>
        <v/>
      </c>
      <c r="Z38" s="31" t="str">
        <f t="shared" si="6"/>
        <v/>
      </c>
      <c r="AA38" s="31" t="str">
        <f t="shared" si="7"/>
        <v/>
      </c>
      <c r="AB38" s="31" t="str">
        <f t="shared" si="8"/>
        <v/>
      </c>
      <c r="AC38" s="32" t="str">
        <f t="shared" si="9"/>
        <v/>
      </c>
      <c r="AD38" s="100" t="str">
        <f t="shared" si="10"/>
        <v/>
      </c>
      <c r="AE38" s="14"/>
      <c r="AF38" s="111" t="str">
        <f t="shared" si="11"/>
        <v/>
      </c>
      <c r="AG38" s="34" t="str">
        <f t="shared" si="13"/>
        <v/>
      </c>
      <c r="AH38" s="34" t="str">
        <f t="shared" si="14"/>
        <v/>
      </c>
      <c r="AI38" s="35" t="str">
        <f t="shared" si="18"/>
        <v/>
      </c>
      <c r="AJ38" s="33" t="str">
        <f t="shared" si="19"/>
        <v/>
      </c>
      <c r="AK38" s="13"/>
      <c r="AL38" s="13"/>
      <c r="AM38" s="13"/>
      <c r="AN38" s="13"/>
    </row>
    <row r="39" spans="1:40" ht="17.25" customHeight="1" x14ac:dyDescent="0.3">
      <c r="A39" s="9" t="s">
        <v>132</v>
      </c>
      <c r="B39" s="11"/>
      <c r="C39" s="11"/>
      <c r="D39" s="58" t="str">
        <f t="shared" si="0"/>
        <v/>
      </c>
      <c r="E39" s="109" t="str">
        <f t="shared" si="17"/>
        <v/>
      </c>
      <c r="F39" s="27"/>
      <c r="G39" s="19"/>
      <c r="H39" s="19"/>
      <c r="I39" s="19"/>
      <c r="J39" s="12"/>
      <c r="K39" s="19"/>
      <c r="L39" s="19"/>
      <c r="M39" s="113"/>
      <c r="N39" s="113"/>
      <c r="O39" s="29"/>
      <c r="P39" s="52" t="str">
        <f>IF(O39="","",VLOOKUP(O39,'Data Validation'!H:I,2,0))</f>
        <v/>
      </c>
      <c r="Q39" s="106"/>
      <c r="R39" s="19"/>
      <c r="S39" s="52" t="str">
        <f t="shared" si="2"/>
        <v/>
      </c>
      <c r="T39" s="19"/>
      <c r="U39" s="52" t="str">
        <f t="shared" si="3"/>
        <v/>
      </c>
      <c r="V39" s="19"/>
      <c r="W39" s="52" t="str">
        <f t="shared" si="4"/>
        <v/>
      </c>
      <c r="X39" s="19"/>
      <c r="Y39" s="52" t="str">
        <f t="shared" si="5"/>
        <v/>
      </c>
      <c r="Z39" s="31" t="str">
        <f t="shared" si="6"/>
        <v/>
      </c>
      <c r="AA39" s="31" t="str">
        <f t="shared" si="7"/>
        <v/>
      </c>
      <c r="AB39" s="31" t="str">
        <f t="shared" si="8"/>
        <v/>
      </c>
      <c r="AC39" s="32" t="str">
        <f t="shared" si="9"/>
        <v/>
      </c>
      <c r="AD39" s="100" t="str">
        <f t="shared" si="10"/>
        <v/>
      </c>
      <c r="AE39" s="14"/>
      <c r="AF39" s="111" t="str">
        <f t="shared" si="11"/>
        <v/>
      </c>
      <c r="AG39" s="34" t="str">
        <f t="shared" si="13"/>
        <v/>
      </c>
      <c r="AH39" s="34" t="str">
        <f t="shared" si="14"/>
        <v/>
      </c>
      <c r="AI39" s="35" t="str">
        <f t="shared" si="18"/>
        <v/>
      </c>
      <c r="AJ39" s="33" t="str">
        <f t="shared" si="19"/>
        <v/>
      </c>
      <c r="AK39" s="13"/>
      <c r="AL39" s="13"/>
      <c r="AM39" s="13"/>
      <c r="AN39" s="13"/>
    </row>
    <row r="40" spans="1:40" ht="17.25" customHeight="1" x14ac:dyDescent="0.3">
      <c r="A40" s="9" t="s">
        <v>133</v>
      </c>
      <c r="B40" s="11"/>
      <c r="C40" s="11"/>
      <c r="D40" s="58" t="str">
        <f t="shared" si="0"/>
        <v/>
      </c>
      <c r="E40" s="109" t="str">
        <f t="shared" si="17"/>
        <v/>
      </c>
      <c r="F40" s="27"/>
      <c r="G40" s="19"/>
      <c r="H40" s="19"/>
      <c r="I40" s="19"/>
      <c r="J40" s="12"/>
      <c r="K40" s="19"/>
      <c r="L40" s="19"/>
      <c r="M40" s="113"/>
      <c r="N40" s="113"/>
      <c r="O40" s="29"/>
      <c r="P40" s="52" t="str">
        <f>IF(O40="","",VLOOKUP(O40,'Data Validation'!H:I,2,0))</f>
        <v/>
      </c>
      <c r="Q40" s="106"/>
      <c r="R40" s="19"/>
      <c r="S40" s="52" t="str">
        <f t="shared" si="2"/>
        <v/>
      </c>
      <c r="T40" s="19"/>
      <c r="U40" s="52" t="str">
        <f t="shared" si="3"/>
        <v/>
      </c>
      <c r="V40" s="19"/>
      <c r="W40" s="52" t="str">
        <f t="shared" si="4"/>
        <v/>
      </c>
      <c r="X40" s="19"/>
      <c r="Y40" s="52" t="str">
        <f t="shared" si="5"/>
        <v/>
      </c>
      <c r="Z40" s="31" t="str">
        <f t="shared" si="6"/>
        <v/>
      </c>
      <c r="AA40" s="31" t="str">
        <f t="shared" si="7"/>
        <v/>
      </c>
      <c r="AB40" s="31" t="str">
        <f t="shared" si="8"/>
        <v/>
      </c>
      <c r="AC40" s="32" t="str">
        <f t="shared" si="9"/>
        <v/>
      </c>
      <c r="AD40" s="100" t="str">
        <f t="shared" si="10"/>
        <v/>
      </c>
      <c r="AE40" s="14"/>
      <c r="AF40" s="111" t="str">
        <f t="shared" si="11"/>
        <v/>
      </c>
      <c r="AG40" s="34" t="str">
        <f t="shared" si="13"/>
        <v/>
      </c>
      <c r="AH40" s="34" t="str">
        <f t="shared" si="14"/>
        <v/>
      </c>
      <c r="AI40" s="35" t="str">
        <f t="shared" si="18"/>
        <v/>
      </c>
      <c r="AJ40" s="33" t="str">
        <f t="shared" si="19"/>
        <v/>
      </c>
      <c r="AK40" s="13"/>
      <c r="AL40" s="13"/>
      <c r="AM40" s="13"/>
      <c r="AN40" s="13"/>
    </row>
    <row r="41" spans="1:40" ht="17.25" customHeight="1" x14ac:dyDescent="0.3">
      <c r="A41" s="9" t="s">
        <v>134</v>
      </c>
      <c r="B41" s="11"/>
      <c r="C41" s="11"/>
      <c r="D41" s="58" t="str">
        <f t="shared" si="0"/>
        <v/>
      </c>
      <c r="E41" s="109" t="str">
        <f t="shared" si="17"/>
        <v/>
      </c>
      <c r="F41" s="27"/>
      <c r="G41" s="19"/>
      <c r="H41" s="19"/>
      <c r="I41" s="19"/>
      <c r="J41" s="12"/>
      <c r="K41" s="19"/>
      <c r="L41" s="19"/>
      <c r="M41" s="113"/>
      <c r="N41" s="113"/>
      <c r="O41" s="29"/>
      <c r="P41" s="52" t="str">
        <f>IF(O41="","",VLOOKUP(O41,'Data Validation'!H:I,2,0))</f>
        <v/>
      </c>
      <c r="Q41" s="106"/>
      <c r="R41" s="19"/>
      <c r="S41" s="52" t="str">
        <f t="shared" si="2"/>
        <v/>
      </c>
      <c r="T41" s="19"/>
      <c r="U41" s="52" t="str">
        <f t="shared" si="3"/>
        <v/>
      </c>
      <c r="V41" s="19"/>
      <c r="W41" s="52" t="str">
        <f t="shared" si="4"/>
        <v/>
      </c>
      <c r="X41" s="19"/>
      <c r="Y41" s="52" t="str">
        <f t="shared" si="5"/>
        <v/>
      </c>
      <c r="Z41" s="31" t="str">
        <f t="shared" si="6"/>
        <v/>
      </c>
      <c r="AA41" s="31" t="str">
        <f t="shared" si="7"/>
        <v/>
      </c>
      <c r="AB41" s="31" t="str">
        <f t="shared" si="8"/>
        <v/>
      </c>
      <c r="AC41" s="32" t="str">
        <f t="shared" si="9"/>
        <v/>
      </c>
      <c r="AD41" s="100" t="str">
        <f t="shared" si="10"/>
        <v/>
      </c>
      <c r="AE41" s="14"/>
      <c r="AF41" s="111" t="str">
        <f t="shared" si="11"/>
        <v/>
      </c>
      <c r="AG41" s="34" t="str">
        <f t="shared" si="13"/>
        <v/>
      </c>
      <c r="AH41" s="34" t="str">
        <f t="shared" si="14"/>
        <v/>
      </c>
      <c r="AI41" s="35" t="str">
        <f t="shared" si="18"/>
        <v/>
      </c>
      <c r="AJ41" s="33" t="str">
        <f t="shared" si="19"/>
        <v/>
      </c>
      <c r="AK41" s="13"/>
      <c r="AL41" s="13"/>
      <c r="AM41" s="13"/>
      <c r="AN41" s="13"/>
    </row>
    <row r="42" spans="1:40" ht="17.25" customHeight="1" x14ac:dyDescent="0.3">
      <c r="A42" s="9" t="s">
        <v>135</v>
      </c>
      <c r="B42" s="11"/>
      <c r="C42" s="11"/>
      <c r="D42" s="58" t="str">
        <f t="shared" si="0"/>
        <v/>
      </c>
      <c r="E42" s="109" t="str">
        <f t="shared" si="17"/>
        <v/>
      </c>
      <c r="F42" s="27"/>
      <c r="G42" s="19"/>
      <c r="H42" s="19"/>
      <c r="I42" s="19"/>
      <c r="J42" s="12"/>
      <c r="K42" s="19"/>
      <c r="L42" s="19"/>
      <c r="M42" s="113"/>
      <c r="N42" s="113"/>
      <c r="O42" s="29"/>
      <c r="P42" s="52" t="str">
        <f>IF(O42="","",VLOOKUP(O42,'Data Validation'!H:I,2,0))</f>
        <v/>
      </c>
      <c r="Q42" s="106"/>
      <c r="R42" s="19"/>
      <c r="S42" s="52" t="str">
        <f t="shared" si="2"/>
        <v/>
      </c>
      <c r="T42" s="19"/>
      <c r="U42" s="52" t="str">
        <f t="shared" si="3"/>
        <v/>
      </c>
      <c r="V42" s="19"/>
      <c r="W42" s="52" t="str">
        <f t="shared" si="4"/>
        <v/>
      </c>
      <c r="X42" s="19"/>
      <c r="Y42" s="52" t="str">
        <f t="shared" si="5"/>
        <v/>
      </c>
      <c r="Z42" s="31" t="str">
        <f t="shared" si="6"/>
        <v/>
      </c>
      <c r="AA42" s="31" t="str">
        <f t="shared" si="7"/>
        <v/>
      </c>
      <c r="AB42" s="31" t="str">
        <f t="shared" si="8"/>
        <v/>
      </c>
      <c r="AC42" s="32" t="str">
        <f t="shared" si="9"/>
        <v/>
      </c>
      <c r="AD42" s="100" t="str">
        <f t="shared" si="10"/>
        <v/>
      </c>
      <c r="AE42" s="14"/>
      <c r="AF42" s="111" t="str">
        <f t="shared" si="11"/>
        <v/>
      </c>
      <c r="AG42" s="34" t="str">
        <f t="shared" si="13"/>
        <v/>
      </c>
      <c r="AH42" s="34" t="str">
        <f t="shared" si="14"/>
        <v/>
      </c>
      <c r="AI42" s="35" t="str">
        <f t="shared" si="18"/>
        <v/>
      </c>
      <c r="AJ42" s="33" t="str">
        <f t="shared" si="19"/>
        <v/>
      </c>
      <c r="AK42" s="13"/>
      <c r="AL42" s="13"/>
      <c r="AM42" s="13"/>
      <c r="AN42" s="13"/>
    </row>
    <row r="43" spans="1:40" ht="17.25" customHeight="1" x14ac:dyDescent="0.3">
      <c r="A43" s="9" t="s">
        <v>136</v>
      </c>
      <c r="B43" s="11"/>
      <c r="C43" s="11"/>
      <c r="D43" s="58" t="str">
        <f t="shared" si="0"/>
        <v/>
      </c>
      <c r="E43" s="109" t="str">
        <f t="shared" si="17"/>
        <v/>
      </c>
      <c r="F43" s="27"/>
      <c r="G43" s="19"/>
      <c r="H43" s="19"/>
      <c r="I43" s="19"/>
      <c r="J43" s="12"/>
      <c r="K43" s="19"/>
      <c r="L43" s="19"/>
      <c r="M43" s="113"/>
      <c r="N43" s="113"/>
      <c r="O43" s="29"/>
      <c r="P43" s="52" t="str">
        <f>IF(O43="","",VLOOKUP(O43,'Data Validation'!H:I,2,0))</f>
        <v/>
      </c>
      <c r="Q43" s="106"/>
      <c r="R43" s="19"/>
      <c r="S43" s="52" t="str">
        <f t="shared" si="2"/>
        <v/>
      </c>
      <c r="T43" s="19"/>
      <c r="U43" s="52" t="str">
        <f t="shared" si="3"/>
        <v/>
      </c>
      <c r="V43" s="19"/>
      <c r="W43" s="52" t="str">
        <f t="shared" si="4"/>
        <v/>
      </c>
      <c r="X43" s="19"/>
      <c r="Y43" s="52" t="str">
        <f t="shared" si="5"/>
        <v/>
      </c>
      <c r="Z43" s="31" t="str">
        <f t="shared" si="6"/>
        <v/>
      </c>
      <c r="AA43" s="31" t="str">
        <f t="shared" si="7"/>
        <v/>
      </c>
      <c r="AB43" s="31" t="str">
        <f t="shared" si="8"/>
        <v/>
      </c>
      <c r="AC43" s="32" t="str">
        <f t="shared" si="9"/>
        <v/>
      </c>
      <c r="AD43" s="100" t="str">
        <f t="shared" si="10"/>
        <v/>
      </c>
      <c r="AE43" s="14"/>
      <c r="AF43" s="111" t="str">
        <f t="shared" si="11"/>
        <v/>
      </c>
      <c r="AG43" s="34" t="str">
        <f t="shared" si="13"/>
        <v/>
      </c>
      <c r="AH43" s="34" t="str">
        <f t="shared" si="14"/>
        <v/>
      </c>
      <c r="AI43" s="35" t="str">
        <f t="shared" si="18"/>
        <v/>
      </c>
      <c r="AJ43" s="33" t="str">
        <f t="shared" si="19"/>
        <v/>
      </c>
      <c r="AK43" s="13"/>
      <c r="AL43" s="13"/>
      <c r="AM43" s="13"/>
      <c r="AN43" s="13"/>
    </row>
    <row r="44" spans="1:40" ht="17.25" customHeight="1" x14ac:dyDescent="0.3">
      <c r="A44" s="9" t="s">
        <v>137</v>
      </c>
      <c r="B44" s="11"/>
      <c r="C44" s="11"/>
      <c r="D44" s="58" t="str">
        <f t="shared" si="0"/>
        <v/>
      </c>
      <c r="E44" s="109" t="str">
        <f t="shared" si="17"/>
        <v/>
      </c>
      <c r="F44" s="27"/>
      <c r="G44" s="19"/>
      <c r="H44" s="19"/>
      <c r="I44" s="19"/>
      <c r="J44" s="12"/>
      <c r="K44" s="19"/>
      <c r="L44" s="19"/>
      <c r="M44" s="113"/>
      <c r="N44" s="113"/>
      <c r="O44" s="29"/>
      <c r="P44" s="52" t="str">
        <f>IF(O44="","",VLOOKUP(O44,'Data Validation'!H:I,2,0))</f>
        <v/>
      </c>
      <c r="Q44" s="106"/>
      <c r="R44" s="19"/>
      <c r="S44" s="52" t="str">
        <f t="shared" si="2"/>
        <v/>
      </c>
      <c r="T44" s="19"/>
      <c r="U44" s="52" t="str">
        <f t="shared" si="3"/>
        <v/>
      </c>
      <c r="V44" s="19"/>
      <c r="W44" s="52" t="str">
        <f t="shared" si="4"/>
        <v/>
      </c>
      <c r="X44" s="19"/>
      <c r="Y44" s="52" t="str">
        <f t="shared" si="5"/>
        <v/>
      </c>
      <c r="Z44" s="31" t="str">
        <f t="shared" si="6"/>
        <v/>
      </c>
      <c r="AA44" s="31" t="str">
        <f t="shared" si="7"/>
        <v/>
      </c>
      <c r="AB44" s="31" t="str">
        <f t="shared" si="8"/>
        <v/>
      </c>
      <c r="AC44" s="32" t="str">
        <f t="shared" si="9"/>
        <v/>
      </c>
      <c r="AD44" s="100" t="str">
        <f t="shared" si="10"/>
        <v/>
      </c>
      <c r="AE44" s="14"/>
      <c r="AF44" s="111" t="str">
        <f t="shared" si="11"/>
        <v/>
      </c>
      <c r="AG44" s="34" t="str">
        <f t="shared" si="13"/>
        <v/>
      </c>
      <c r="AH44" s="34" t="str">
        <f t="shared" si="14"/>
        <v/>
      </c>
      <c r="AI44" s="35" t="str">
        <f t="shared" si="18"/>
        <v/>
      </c>
      <c r="AJ44" s="33" t="str">
        <f t="shared" si="19"/>
        <v/>
      </c>
      <c r="AK44" s="13"/>
      <c r="AL44" s="13"/>
      <c r="AM44" s="13"/>
      <c r="AN44" s="13"/>
    </row>
    <row r="45" spans="1:40" ht="17.25" customHeight="1" x14ac:dyDescent="0.3">
      <c r="A45" s="9" t="s">
        <v>138</v>
      </c>
      <c r="B45" s="11"/>
      <c r="C45" s="11"/>
      <c r="D45" s="58" t="str">
        <f t="shared" si="0"/>
        <v/>
      </c>
      <c r="E45" s="109" t="str">
        <f t="shared" si="17"/>
        <v/>
      </c>
      <c r="F45" s="27"/>
      <c r="G45" s="19"/>
      <c r="H45" s="19"/>
      <c r="I45" s="19"/>
      <c r="J45" s="12"/>
      <c r="K45" s="19"/>
      <c r="L45" s="19"/>
      <c r="M45" s="113"/>
      <c r="N45" s="113"/>
      <c r="O45" s="29"/>
      <c r="P45" s="52" t="str">
        <f>IF(O45="","",VLOOKUP(O45,'Data Validation'!H:I,2,0))</f>
        <v/>
      </c>
      <c r="Q45" s="106"/>
      <c r="R45" s="19"/>
      <c r="S45" s="52" t="str">
        <f t="shared" si="2"/>
        <v/>
      </c>
      <c r="T45" s="19"/>
      <c r="U45" s="52" t="str">
        <f t="shared" si="3"/>
        <v/>
      </c>
      <c r="V45" s="19"/>
      <c r="W45" s="52" t="str">
        <f t="shared" si="4"/>
        <v/>
      </c>
      <c r="X45" s="19"/>
      <c r="Y45" s="52" t="str">
        <f t="shared" si="5"/>
        <v/>
      </c>
      <c r="Z45" s="31" t="str">
        <f t="shared" si="6"/>
        <v/>
      </c>
      <c r="AA45" s="31" t="str">
        <f t="shared" si="7"/>
        <v/>
      </c>
      <c r="AB45" s="31" t="str">
        <f t="shared" si="8"/>
        <v/>
      </c>
      <c r="AC45" s="32" t="str">
        <f t="shared" si="9"/>
        <v/>
      </c>
      <c r="AD45" s="100" t="str">
        <f t="shared" si="10"/>
        <v/>
      </c>
      <c r="AE45" s="14"/>
      <c r="AF45" s="111" t="str">
        <f t="shared" si="11"/>
        <v/>
      </c>
      <c r="AG45" s="34" t="str">
        <f t="shared" si="13"/>
        <v/>
      </c>
      <c r="AH45" s="34" t="str">
        <f t="shared" si="14"/>
        <v/>
      </c>
      <c r="AI45" s="35" t="str">
        <f t="shared" si="18"/>
        <v/>
      </c>
      <c r="AJ45" s="33" t="str">
        <f t="shared" si="19"/>
        <v/>
      </c>
      <c r="AK45" s="13"/>
      <c r="AL45" s="13"/>
      <c r="AM45" s="13"/>
      <c r="AN45" s="13"/>
    </row>
    <row r="46" spans="1:40" ht="17.25" customHeight="1" x14ac:dyDescent="0.3">
      <c r="A46" s="9" t="s">
        <v>139</v>
      </c>
      <c r="B46" s="11"/>
      <c r="C46" s="11"/>
      <c r="D46" s="58" t="str">
        <f t="shared" si="0"/>
        <v/>
      </c>
      <c r="E46" s="109" t="str">
        <f t="shared" si="17"/>
        <v/>
      </c>
      <c r="F46" s="27"/>
      <c r="G46" s="19"/>
      <c r="H46" s="19"/>
      <c r="I46" s="19"/>
      <c r="J46" s="12"/>
      <c r="K46" s="19"/>
      <c r="L46" s="19"/>
      <c r="M46" s="113"/>
      <c r="N46" s="113"/>
      <c r="O46" s="29"/>
      <c r="P46" s="52" t="str">
        <f>IF(O46="","",VLOOKUP(O46,'Data Validation'!H:I,2,0))</f>
        <v/>
      </c>
      <c r="Q46" s="106"/>
      <c r="R46" s="19"/>
      <c r="S46" s="52" t="str">
        <f t="shared" si="2"/>
        <v/>
      </c>
      <c r="T46" s="19"/>
      <c r="U46" s="52" t="str">
        <f t="shared" si="3"/>
        <v/>
      </c>
      <c r="V46" s="19"/>
      <c r="W46" s="52" t="str">
        <f t="shared" si="4"/>
        <v/>
      </c>
      <c r="X46" s="19"/>
      <c r="Y46" s="52" t="str">
        <f t="shared" si="5"/>
        <v/>
      </c>
      <c r="Z46" s="31" t="str">
        <f t="shared" si="6"/>
        <v/>
      </c>
      <c r="AA46" s="31" t="str">
        <f t="shared" si="7"/>
        <v/>
      </c>
      <c r="AB46" s="31" t="str">
        <f t="shared" si="8"/>
        <v/>
      </c>
      <c r="AC46" s="32" t="str">
        <f t="shared" si="9"/>
        <v/>
      </c>
      <c r="AD46" s="100" t="str">
        <f t="shared" si="10"/>
        <v/>
      </c>
      <c r="AE46" s="14"/>
      <c r="AF46" s="111" t="str">
        <f t="shared" si="11"/>
        <v/>
      </c>
      <c r="AG46" s="34" t="str">
        <f t="shared" si="13"/>
        <v/>
      </c>
      <c r="AH46" s="34" t="str">
        <f t="shared" si="14"/>
        <v/>
      </c>
      <c r="AI46" s="35" t="str">
        <f t="shared" si="18"/>
        <v/>
      </c>
      <c r="AJ46" s="33" t="str">
        <f t="shared" si="19"/>
        <v/>
      </c>
      <c r="AK46" s="13"/>
      <c r="AL46" s="13"/>
      <c r="AM46" s="13"/>
      <c r="AN46" s="13"/>
    </row>
    <row r="47" spans="1:40" ht="17.25" customHeight="1" x14ac:dyDescent="0.3">
      <c r="A47" s="9" t="s">
        <v>140</v>
      </c>
      <c r="B47" s="11"/>
      <c r="C47" s="11"/>
      <c r="D47" s="58" t="str">
        <f t="shared" si="0"/>
        <v/>
      </c>
      <c r="E47" s="109" t="str">
        <f t="shared" si="17"/>
        <v/>
      </c>
      <c r="F47" s="27"/>
      <c r="G47" s="19"/>
      <c r="H47" s="19"/>
      <c r="I47" s="19"/>
      <c r="J47" s="12"/>
      <c r="K47" s="19"/>
      <c r="L47" s="19"/>
      <c r="M47" s="113"/>
      <c r="N47" s="113"/>
      <c r="O47" s="29"/>
      <c r="P47" s="52" t="str">
        <f>IF(O47="","",VLOOKUP(O47,'Data Validation'!H:I,2,0))</f>
        <v/>
      </c>
      <c r="Q47" s="106"/>
      <c r="R47" s="19"/>
      <c r="S47" s="52" t="str">
        <f t="shared" si="2"/>
        <v/>
      </c>
      <c r="T47" s="19"/>
      <c r="U47" s="52" t="str">
        <f t="shared" si="3"/>
        <v/>
      </c>
      <c r="V47" s="19"/>
      <c r="W47" s="52" t="str">
        <f t="shared" si="4"/>
        <v/>
      </c>
      <c r="X47" s="19"/>
      <c r="Y47" s="52" t="str">
        <f t="shared" si="5"/>
        <v/>
      </c>
      <c r="Z47" s="31" t="str">
        <f t="shared" si="6"/>
        <v/>
      </c>
      <c r="AA47" s="31" t="str">
        <f t="shared" si="7"/>
        <v/>
      </c>
      <c r="AB47" s="31" t="str">
        <f t="shared" si="8"/>
        <v/>
      </c>
      <c r="AC47" s="32" t="str">
        <f t="shared" si="9"/>
        <v/>
      </c>
      <c r="AD47" s="100" t="str">
        <f t="shared" si="10"/>
        <v/>
      </c>
      <c r="AE47" s="14"/>
      <c r="AF47" s="111" t="str">
        <f t="shared" si="11"/>
        <v/>
      </c>
      <c r="AG47" s="34" t="str">
        <f t="shared" si="13"/>
        <v/>
      </c>
      <c r="AH47" s="34" t="str">
        <f t="shared" si="14"/>
        <v/>
      </c>
      <c r="AI47" s="35" t="str">
        <f t="shared" si="18"/>
        <v/>
      </c>
      <c r="AJ47" s="33" t="str">
        <f t="shared" si="19"/>
        <v/>
      </c>
      <c r="AK47" s="13"/>
      <c r="AL47" s="13"/>
      <c r="AM47" s="13"/>
      <c r="AN47" s="13"/>
    </row>
    <row r="48" spans="1:40" ht="17.25" customHeight="1" x14ac:dyDescent="0.3">
      <c r="A48" s="9" t="s">
        <v>141</v>
      </c>
      <c r="B48" s="11"/>
      <c r="C48" s="11"/>
      <c r="D48" s="58" t="str">
        <f t="shared" si="0"/>
        <v/>
      </c>
      <c r="E48" s="109" t="str">
        <f t="shared" si="17"/>
        <v/>
      </c>
      <c r="F48" s="27"/>
      <c r="G48" s="19"/>
      <c r="H48" s="19"/>
      <c r="I48" s="19"/>
      <c r="J48" s="12"/>
      <c r="K48" s="19"/>
      <c r="L48" s="19"/>
      <c r="M48" s="113"/>
      <c r="N48" s="113"/>
      <c r="O48" s="29"/>
      <c r="P48" s="52" t="str">
        <f>IF(O48="","",VLOOKUP(O48,'Data Validation'!H:I,2,0))</f>
        <v/>
      </c>
      <c r="Q48" s="106"/>
      <c r="R48" s="19"/>
      <c r="S48" s="52" t="str">
        <f t="shared" si="2"/>
        <v/>
      </c>
      <c r="T48" s="19"/>
      <c r="U48" s="52" t="str">
        <f t="shared" si="3"/>
        <v/>
      </c>
      <c r="V48" s="19"/>
      <c r="W48" s="52" t="str">
        <f t="shared" si="4"/>
        <v/>
      </c>
      <c r="X48" s="19"/>
      <c r="Y48" s="52" t="str">
        <f t="shared" si="5"/>
        <v/>
      </c>
      <c r="Z48" s="31" t="str">
        <f t="shared" si="6"/>
        <v/>
      </c>
      <c r="AA48" s="31" t="str">
        <f t="shared" si="7"/>
        <v/>
      </c>
      <c r="AB48" s="31" t="str">
        <f t="shared" si="8"/>
        <v/>
      </c>
      <c r="AC48" s="32" t="str">
        <f t="shared" si="9"/>
        <v/>
      </c>
      <c r="AD48" s="100" t="str">
        <f t="shared" si="10"/>
        <v/>
      </c>
      <c r="AE48" s="14"/>
      <c r="AF48" s="111" t="str">
        <f t="shared" si="11"/>
        <v/>
      </c>
      <c r="AG48" s="34" t="str">
        <f t="shared" si="13"/>
        <v/>
      </c>
      <c r="AH48" s="34" t="str">
        <f t="shared" si="14"/>
        <v/>
      </c>
      <c r="AI48" s="35" t="str">
        <f t="shared" si="18"/>
        <v/>
      </c>
      <c r="AJ48" s="33" t="str">
        <f t="shared" si="19"/>
        <v/>
      </c>
      <c r="AK48" s="13"/>
      <c r="AL48" s="13"/>
      <c r="AM48" s="13"/>
      <c r="AN48" s="13"/>
    </row>
    <row r="49" spans="1:40" ht="17.25" customHeight="1" x14ac:dyDescent="0.3">
      <c r="A49" s="9" t="s">
        <v>142</v>
      </c>
      <c r="B49" s="11"/>
      <c r="C49" s="11"/>
      <c r="D49" s="58" t="str">
        <f t="shared" si="0"/>
        <v/>
      </c>
      <c r="E49" s="109" t="str">
        <f t="shared" si="17"/>
        <v/>
      </c>
      <c r="F49" s="27"/>
      <c r="G49" s="19"/>
      <c r="H49" s="19"/>
      <c r="I49" s="19"/>
      <c r="J49" s="12"/>
      <c r="K49" s="19"/>
      <c r="L49" s="19"/>
      <c r="M49" s="113"/>
      <c r="N49" s="113"/>
      <c r="O49" s="29"/>
      <c r="P49" s="52" t="str">
        <f>IF(O49="","",VLOOKUP(O49,'Data Validation'!H:I,2,0))</f>
        <v/>
      </c>
      <c r="Q49" s="106"/>
      <c r="R49" s="19"/>
      <c r="S49" s="52" t="str">
        <f t="shared" si="2"/>
        <v/>
      </c>
      <c r="T49" s="19"/>
      <c r="U49" s="52" t="str">
        <f t="shared" si="3"/>
        <v/>
      </c>
      <c r="V49" s="19"/>
      <c r="W49" s="52" t="str">
        <f t="shared" si="4"/>
        <v/>
      </c>
      <c r="X49" s="19"/>
      <c r="Y49" s="52" t="str">
        <f t="shared" si="5"/>
        <v/>
      </c>
      <c r="Z49" s="31" t="str">
        <f t="shared" si="6"/>
        <v/>
      </c>
      <c r="AA49" s="31" t="str">
        <f t="shared" si="7"/>
        <v/>
      </c>
      <c r="AB49" s="31" t="str">
        <f t="shared" si="8"/>
        <v/>
      </c>
      <c r="AC49" s="32" t="str">
        <f t="shared" si="9"/>
        <v/>
      </c>
      <c r="AD49" s="100" t="str">
        <f t="shared" si="10"/>
        <v/>
      </c>
      <c r="AE49" s="14"/>
      <c r="AF49" s="111" t="str">
        <f t="shared" si="11"/>
        <v/>
      </c>
      <c r="AG49" s="34" t="str">
        <f t="shared" si="13"/>
        <v/>
      </c>
      <c r="AH49" s="34" t="str">
        <f t="shared" si="14"/>
        <v/>
      </c>
      <c r="AI49" s="35" t="str">
        <f t="shared" si="18"/>
        <v/>
      </c>
      <c r="AJ49" s="33" t="str">
        <f t="shared" si="19"/>
        <v/>
      </c>
      <c r="AK49" s="13"/>
      <c r="AL49" s="13"/>
      <c r="AM49" s="13"/>
      <c r="AN49" s="13"/>
    </row>
    <row r="50" spans="1:40" ht="17.25" customHeight="1" x14ac:dyDescent="0.3">
      <c r="A50" s="9" t="s">
        <v>143</v>
      </c>
      <c r="B50" s="11"/>
      <c r="C50" s="11"/>
      <c r="D50" s="58" t="str">
        <f t="shared" si="0"/>
        <v/>
      </c>
      <c r="E50" s="109" t="str">
        <f t="shared" si="17"/>
        <v/>
      </c>
      <c r="F50" s="27"/>
      <c r="G50" s="19"/>
      <c r="H50" s="19"/>
      <c r="I50" s="19"/>
      <c r="J50" s="12"/>
      <c r="K50" s="19"/>
      <c r="L50" s="19"/>
      <c r="M50" s="113"/>
      <c r="N50" s="113"/>
      <c r="O50" s="29"/>
      <c r="P50" s="52" t="str">
        <f>IF(O50="","",VLOOKUP(O50,'Data Validation'!H:I,2,0))</f>
        <v/>
      </c>
      <c r="Q50" s="106"/>
      <c r="R50" s="19"/>
      <c r="S50" s="52" t="str">
        <f t="shared" si="2"/>
        <v/>
      </c>
      <c r="T50" s="19"/>
      <c r="U50" s="52" t="str">
        <f t="shared" si="3"/>
        <v/>
      </c>
      <c r="V50" s="19"/>
      <c r="W50" s="52" t="str">
        <f t="shared" si="4"/>
        <v/>
      </c>
      <c r="X50" s="19"/>
      <c r="Y50" s="52" t="str">
        <f t="shared" si="5"/>
        <v/>
      </c>
      <c r="Z50" s="31" t="str">
        <f t="shared" si="6"/>
        <v/>
      </c>
      <c r="AA50" s="31" t="str">
        <f t="shared" si="7"/>
        <v/>
      </c>
      <c r="AB50" s="31" t="str">
        <f t="shared" si="8"/>
        <v/>
      </c>
      <c r="AC50" s="32" t="str">
        <f t="shared" si="9"/>
        <v/>
      </c>
      <c r="AD50" s="100" t="str">
        <f t="shared" si="10"/>
        <v/>
      </c>
      <c r="AE50" s="14"/>
      <c r="AF50" s="111" t="str">
        <f t="shared" si="11"/>
        <v/>
      </c>
      <c r="AG50" s="34" t="str">
        <f t="shared" si="13"/>
        <v/>
      </c>
      <c r="AH50" s="34" t="str">
        <f t="shared" si="14"/>
        <v/>
      </c>
      <c r="AI50" s="35" t="str">
        <f t="shared" si="18"/>
        <v/>
      </c>
      <c r="AJ50" s="33" t="str">
        <f t="shared" si="19"/>
        <v/>
      </c>
      <c r="AK50" s="13"/>
      <c r="AL50" s="13"/>
      <c r="AM50" s="13"/>
      <c r="AN50" s="13"/>
    </row>
    <row r="51" spans="1:40" ht="17.25" customHeight="1" x14ac:dyDescent="0.3">
      <c r="A51" s="9" t="s">
        <v>144</v>
      </c>
      <c r="B51" s="11"/>
      <c r="C51" s="11"/>
      <c r="D51" s="58" t="str">
        <f t="shared" si="0"/>
        <v/>
      </c>
      <c r="E51" s="109" t="str">
        <f t="shared" si="17"/>
        <v/>
      </c>
      <c r="F51" s="27"/>
      <c r="G51" s="19"/>
      <c r="H51" s="19"/>
      <c r="I51" s="19"/>
      <c r="J51" s="12"/>
      <c r="K51" s="19"/>
      <c r="L51" s="19"/>
      <c r="M51" s="113"/>
      <c r="N51" s="113"/>
      <c r="O51" s="29"/>
      <c r="P51" s="52" t="str">
        <f>IF(O51="","",VLOOKUP(O51,'Data Validation'!H:I,2,0))</f>
        <v/>
      </c>
      <c r="Q51" s="106"/>
      <c r="R51" s="19"/>
      <c r="S51" s="52" t="str">
        <f t="shared" si="2"/>
        <v/>
      </c>
      <c r="T51" s="19"/>
      <c r="U51" s="52" t="str">
        <f t="shared" si="3"/>
        <v/>
      </c>
      <c r="V51" s="19"/>
      <c r="W51" s="52" t="str">
        <f t="shared" si="4"/>
        <v/>
      </c>
      <c r="X51" s="19"/>
      <c r="Y51" s="52" t="str">
        <f t="shared" si="5"/>
        <v/>
      </c>
      <c r="Z51" s="31" t="str">
        <f t="shared" si="6"/>
        <v/>
      </c>
      <c r="AA51" s="31" t="str">
        <f t="shared" si="7"/>
        <v/>
      </c>
      <c r="AB51" s="31" t="str">
        <f t="shared" si="8"/>
        <v/>
      </c>
      <c r="AC51" s="32" t="str">
        <f t="shared" si="9"/>
        <v/>
      </c>
      <c r="AD51" s="100" t="str">
        <f t="shared" si="10"/>
        <v/>
      </c>
      <c r="AE51" s="14"/>
      <c r="AF51" s="111" t="str">
        <f t="shared" si="11"/>
        <v/>
      </c>
      <c r="AG51" s="34" t="str">
        <f t="shared" si="13"/>
        <v/>
      </c>
      <c r="AH51" s="34" t="str">
        <f t="shared" si="14"/>
        <v/>
      </c>
      <c r="AI51" s="35" t="str">
        <f t="shared" si="18"/>
        <v/>
      </c>
      <c r="AJ51" s="33" t="str">
        <f t="shared" si="19"/>
        <v/>
      </c>
      <c r="AK51" s="13"/>
      <c r="AL51" s="13"/>
      <c r="AM51" s="13"/>
      <c r="AN51" s="13"/>
    </row>
    <row r="52" spans="1:40" ht="17.25" customHeight="1" x14ac:dyDescent="0.3">
      <c r="A52" s="9" t="s">
        <v>145</v>
      </c>
      <c r="B52" s="11"/>
      <c r="C52" s="11"/>
      <c r="D52" s="58" t="str">
        <f t="shared" si="0"/>
        <v/>
      </c>
      <c r="E52" s="109" t="str">
        <f t="shared" si="17"/>
        <v/>
      </c>
      <c r="F52" s="27"/>
      <c r="G52" s="19"/>
      <c r="H52" s="19"/>
      <c r="I52" s="19"/>
      <c r="J52" s="12"/>
      <c r="K52" s="19"/>
      <c r="L52" s="19"/>
      <c r="M52" s="113"/>
      <c r="N52" s="113"/>
      <c r="O52" s="29"/>
      <c r="P52" s="52" t="str">
        <f>IF(O52="","",VLOOKUP(O52,'Data Validation'!H:I,2,0))</f>
        <v/>
      </c>
      <c r="Q52" s="106"/>
      <c r="R52" s="19"/>
      <c r="S52" s="52" t="str">
        <f t="shared" si="2"/>
        <v/>
      </c>
      <c r="T52" s="19"/>
      <c r="U52" s="52" t="str">
        <f t="shared" si="3"/>
        <v/>
      </c>
      <c r="V52" s="19"/>
      <c r="W52" s="52" t="str">
        <f t="shared" si="4"/>
        <v/>
      </c>
      <c r="X52" s="19"/>
      <c r="Y52" s="52" t="str">
        <f t="shared" si="5"/>
        <v/>
      </c>
      <c r="Z52" s="31" t="str">
        <f t="shared" si="6"/>
        <v/>
      </c>
      <c r="AA52" s="31" t="str">
        <f t="shared" si="7"/>
        <v/>
      </c>
      <c r="AB52" s="31" t="str">
        <f t="shared" si="8"/>
        <v/>
      </c>
      <c r="AC52" s="32" t="str">
        <f t="shared" si="9"/>
        <v/>
      </c>
      <c r="AD52" s="100" t="str">
        <f t="shared" si="10"/>
        <v/>
      </c>
      <c r="AE52" s="14"/>
      <c r="AF52" s="111" t="str">
        <f t="shared" si="11"/>
        <v/>
      </c>
      <c r="AG52" s="34" t="str">
        <f t="shared" si="13"/>
        <v/>
      </c>
      <c r="AH52" s="34" t="str">
        <f t="shared" si="14"/>
        <v/>
      </c>
      <c r="AI52" s="35" t="str">
        <f t="shared" si="18"/>
        <v/>
      </c>
      <c r="AJ52" s="33" t="str">
        <f t="shared" si="19"/>
        <v/>
      </c>
      <c r="AK52" s="13"/>
      <c r="AL52" s="13"/>
      <c r="AM52" s="13"/>
      <c r="AN52" s="13"/>
    </row>
    <row r="53" spans="1:40" ht="17.25" customHeight="1" x14ac:dyDescent="0.3">
      <c r="A53" s="9" t="s">
        <v>146</v>
      </c>
      <c r="B53" s="11"/>
      <c r="C53" s="11"/>
      <c r="D53" s="58" t="str">
        <f t="shared" si="0"/>
        <v/>
      </c>
      <c r="E53" s="109" t="str">
        <f t="shared" si="17"/>
        <v/>
      </c>
      <c r="F53" s="27"/>
      <c r="G53" s="19"/>
      <c r="H53" s="19"/>
      <c r="I53" s="19"/>
      <c r="J53" s="12"/>
      <c r="K53" s="19"/>
      <c r="L53" s="19"/>
      <c r="M53" s="113"/>
      <c r="N53" s="113"/>
      <c r="O53" s="29"/>
      <c r="P53" s="52" t="str">
        <f>IF(O53="","",VLOOKUP(O53,'Data Validation'!H:I,2,0))</f>
        <v/>
      </c>
      <c r="Q53" s="106"/>
      <c r="R53" s="19"/>
      <c r="S53" s="52" t="str">
        <f t="shared" si="2"/>
        <v/>
      </c>
      <c r="T53" s="19"/>
      <c r="U53" s="52" t="str">
        <f t="shared" si="3"/>
        <v/>
      </c>
      <c r="V53" s="19"/>
      <c r="W53" s="52" t="str">
        <f t="shared" si="4"/>
        <v/>
      </c>
      <c r="X53" s="19"/>
      <c r="Y53" s="52" t="str">
        <f t="shared" si="5"/>
        <v/>
      </c>
      <c r="Z53" s="31" t="str">
        <f t="shared" si="6"/>
        <v/>
      </c>
      <c r="AA53" s="31" t="str">
        <f t="shared" si="7"/>
        <v/>
      </c>
      <c r="AB53" s="31" t="str">
        <f t="shared" si="8"/>
        <v/>
      </c>
      <c r="AC53" s="32" t="str">
        <f t="shared" si="9"/>
        <v/>
      </c>
      <c r="AD53" s="100" t="str">
        <f t="shared" si="10"/>
        <v/>
      </c>
      <c r="AE53" s="14"/>
      <c r="AF53" s="111" t="str">
        <f t="shared" si="11"/>
        <v/>
      </c>
      <c r="AG53" s="34" t="str">
        <f t="shared" si="13"/>
        <v/>
      </c>
      <c r="AH53" s="34" t="str">
        <f t="shared" si="14"/>
        <v/>
      </c>
      <c r="AI53" s="35" t="str">
        <f t="shared" si="18"/>
        <v/>
      </c>
      <c r="AJ53" s="33" t="str">
        <f t="shared" si="19"/>
        <v/>
      </c>
      <c r="AK53" s="13"/>
      <c r="AL53" s="13"/>
      <c r="AM53" s="13"/>
      <c r="AN53" s="13"/>
    </row>
    <row r="54" spans="1:40" ht="17.25" customHeight="1" x14ac:dyDescent="0.3">
      <c r="A54" s="9" t="s">
        <v>147</v>
      </c>
      <c r="B54" s="11"/>
      <c r="C54" s="11"/>
      <c r="D54" s="58" t="str">
        <f t="shared" si="0"/>
        <v/>
      </c>
      <c r="E54" s="109" t="str">
        <f t="shared" si="17"/>
        <v/>
      </c>
      <c r="F54" s="27"/>
      <c r="G54" s="19"/>
      <c r="H54" s="19"/>
      <c r="I54" s="19"/>
      <c r="J54" s="12"/>
      <c r="K54" s="19"/>
      <c r="L54" s="19"/>
      <c r="M54" s="113"/>
      <c r="N54" s="113"/>
      <c r="O54" s="29"/>
      <c r="P54" s="52" t="str">
        <f>IF(O54="","",VLOOKUP(O54,'Data Validation'!H:I,2,0))</f>
        <v/>
      </c>
      <c r="Q54" s="106"/>
      <c r="R54" s="19"/>
      <c r="S54" s="52" t="str">
        <f t="shared" si="2"/>
        <v/>
      </c>
      <c r="T54" s="19"/>
      <c r="U54" s="52" t="str">
        <f t="shared" si="3"/>
        <v/>
      </c>
      <c r="V54" s="19"/>
      <c r="W54" s="52" t="str">
        <f t="shared" si="4"/>
        <v/>
      </c>
      <c r="X54" s="19"/>
      <c r="Y54" s="52" t="str">
        <f t="shared" si="5"/>
        <v/>
      </c>
      <c r="Z54" s="31" t="str">
        <f t="shared" si="6"/>
        <v/>
      </c>
      <c r="AA54" s="31" t="str">
        <f t="shared" si="7"/>
        <v/>
      </c>
      <c r="AB54" s="31" t="str">
        <f t="shared" si="8"/>
        <v/>
      </c>
      <c r="AC54" s="32" t="str">
        <f t="shared" si="9"/>
        <v/>
      </c>
      <c r="AD54" s="100" t="str">
        <f t="shared" si="10"/>
        <v/>
      </c>
      <c r="AE54" s="14"/>
      <c r="AF54" s="111" t="str">
        <f t="shared" si="11"/>
        <v/>
      </c>
      <c r="AG54" s="34" t="str">
        <f t="shared" si="13"/>
        <v/>
      </c>
      <c r="AH54" s="34" t="str">
        <f t="shared" si="14"/>
        <v/>
      </c>
      <c r="AI54" s="35" t="str">
        <f t="shared" si="18"/>
        <v/>
      </c>
      <c r="AJ54" s="33" t="str">
        <f t="shared" si="19"/>
        <v/>
      </c>
      <c r="AK54" s="13"/>
      <c r="AL54" s="13"/>
      <c r="AM54" s="13"/>
      <c r="AN54" s="13"/>
    </row>
    <row r="55" spans="1:40" ht="17.25" customHeight="1" x14ac:dyDescent="0.3">
      <c r="A55" s="9" t="s">
        <v>148</v>
      </c>
      <c r="B55" s="11"/>
      <c r="C55" s="11"/>
      <c r="D55" s="58" t="str">
        <f t="shared" si="0"/>
        <v/>
      </c>
      <c r="E55" s="109" t="str">
        <f t="shared" si="17"/>
        <v/>
      </c>
      <c r="F55" s="27"/>
      <c r="G55" s="19"/>
      <c r="H55" s="19"/>
      <c r="I55" s="19"/>
      <c r="J55" s="12"/>
      <c r="K55" s="19"/>
      <c r="L55" s="19"/>
      <c r="M55" s="113"/>
      <c r="N55" s="113"/>
      <c r="O55" s="29"/>
      <c r="P55" s="52" t="str">
        <f>IF(O55="","",VLOOKUP(O55,'Data Validation'!H:I,2,0))</f>
        <v/>
      </c>
      <c r="Q55" s="106"/>
      <c r="R55" s="19"/>
      <c r="S55" s="52" t="str">
        <f t="shared" si="2"/>
        <v/>
      </c>
      <c r="T55" s="19"/>
      <c r="U55" s="52" t="str">
        <f t="shared" si="3"/>
        <v/>
      </c>
      <c r="V55" s="19"/>
      <c r="W55" s="52" t="str">
        <f t="shared" si="4"/>
        <v/>
      </c>
      <c r="X55" s="19"/>
      <c r="Y55" s="52" t="str">
        <f t="shared" si="5"/>
        <v/>
      </c>
      <c r="Z55" s="31" t="str">
        <f t="shared" si="6"/>
        <v/>
      </c>
      <c r="AA55" s="31" t="str">
        <f t="shared" si="7"/>
        <v/>
      </c>
      <c r="AB55" s="31" t="str">
        <f t="shared" si="8"/>
        <v/>
      </c>
      <c r="AC55" s="32" t="str">
        <f t="shared" si="9"/>
        <v/>
      </c>
      <c r="AD55" s="100" t="str">
        <f t="shared" si="10"/>
        <v/>
      </c>
      <c r="AE55" s="14"/>
      <c r="AF55" s="111" t="str">
        <f t="shared" si="11"/>
        <v/>
      </c>
      <c r="AG55" s="34" t="str">
        <f t="shared" si="13"/>
        <v/>
      </c>
      <c r="AH55" s="34" t="str">
        <f t="shared" si="14"/>
        <v/>
      </c>
      <c r="AI55" s="35" t="str">
        <f t="shared" si="18"/>
        <v/>
      </c>
      <c r="AJ55" s="33" t="str">
        <f t="shared" si="19"/>
        <v/>
      </c>
      <c r="AK55" s="13"/>
      <c r="AL55" s="13"/>
      <c r="AM55" s="13"/>
      <c r="AN55" s="13"/>
    </row>
    <row r="56" spans="1:40" ht="17.25" customHeight="1" x14ac:dyDescent="0.3">
      <c r="A56" s="9" t="s">
        <v>149</v>
      </c>
      <c r="B56" s="11"/>
      <c r="C56" s="11"/>
      <c r="D56" s="58" t="str">
        <f t="shared" si="0"/>
        <v/>
      </c>
      <c r="E56" s="109" t="str">
        <f t="shared" si="17"/>
        <v/>
      </c>
      <c r="F56" s="27"/>
      <c r="G56" s="19"/>
      <c r="H56" s="19"/>
      <c r="I56" s="19"/>
      <c r="J56" s="12"/>
      <c r="K56" s="19"/>
      <c r="L56" s="19"/>
      <c r="M56" s="113"/>
      <c r="N56" s="113"/>
      <c r="O56" s="29"/>
      <c r="P56" s="52" t="str">
        <f>IF(O56="","",VLOOKUP(O56,'Data Validation'!H:I,2,0))</f>
        <v/>
      </c>
      <c r="Q56" s="106"/>
      <c r="R56" s="19"/>
      <c r="S56" s="52" t="str">
        <f t="shared" si="2"/>
        <v/>
      </c>
      <c r="T56" s="19"/>
      <c r="U56" s="52" t="str">
        <f t="shared" si="3"/>
        <v/>
      </c>
      <c r="V56" s="19"/>
      <c r="W56" s="52" t="str">
        <f t="shared" si="4"/>
        <v/>
      </c>
      <c r="X56" s="19"/>
      <c r="Y56" s="52" t="str">
        <f t="shared" si="5"/>
        <v/>
      </c>
      <c r="Z56" s="31" t="str">
        <f t="shared" si="6"/>
        <v/>
      </c>
      <c r="AA56" s="31" t="str">
        <f t="shared" si="7"/>
        <v/>
      </c>
      <c r="AB56" s="31" t="str">
        <f t="shared" si="8"/>
        <v/>
      </c>
      <c r="AC56" s="32" t="str">
        <f t="shared" si="9"/>
        <v/>
      </c>
      <c r="AD56" s="100" t="str">
        <f t="shared" si="10"/>
        <v/>
      </c>
      <c r="AE56" s="14"/>
      <c r="AF56" s="111" t="str">
        <f t="shared" si="11"/>
        <v/>
      </c>
      <c r="AG56" s="34" t="str">
        <f t="shared" si="13"/>
        <v/>
      </c>
      <c r="AH56" s="34" t="str">
        <f t="shared" si="14"/>
        <v/>
      </c>
      <c r="AI56" s="35" t="str">
        <f t="shared" si="18"/>
        <v/>
      </c>
      <c r="AJ56" s="33" t="str">
        <f t="shared" si="19"/>
        <v/>
      </c>
      <c r="AK56" s="13"/>
      <c r="AL56" s="13"/>
      <c r="AM56" s="13"/>
      <c r="AN56" s="13"/>
    </row>
    <row r="57" spans="1:40" ht="17.25" customHeight="1" x14ac:dyDescent="0.3">
      <c r="A57" s="9" t="s">
        <v>150</v>
      </c>
      <c r="B57" s="11"/>
      <c r="C57" s="11"/>
      <c r="D57" s="58" t="str">
        <f t="shared" si="0"/>
        <v/>
      </c>
      <c r="E57" s="109" t="str">
        <f t="shared" si="17"/>
        <v/>
      </c>
      <c r="F57" s="27"/>
      <c r="G57" s="19"/>
      <c r="H57" s="19"/>
      <c r="I57" s="19"/>
      <c r="J57" s="12"/>
      <c r="K57" s="19"/>
      <c r="L57" s="19"/>
      <c r="M57" s="113"/>
      <c r="N57" s="113"/>
      <c r="O57" s="29"/>
      <c r="P57" s="52" t="str">
        <f>IF(O57="","",VLOOKUP(O57,'Data Validation'!H:I,2,0))</f>
        <v/>
      </c>
      <c r="Q57" s="106"/>
      <c r="R57" s="19"/>
      <c r="S57" s="52" t="str">
        <f t="shared" si="2"/>
        <v/>
      </c>
      <c r="T57" s="19"/>
      <c r="U57" s="52" t="str">
        <f t="shared" si="3"/>
        <v/>
      </c>
      <c r="V57" s="19"/>
      <c r="W57" s="52" t="str">
        <f t="shared" si="4"/>
        <v/>
      </c>
      <c r="X57" s="19"/>
      <c r="Y57" s="52" t="str">
        <f t="shared" si="5"/>
        <v/>
      </c>
      <c r="Z57" s="31" t="str">
        <f t="shared" si="6"/>
        <v/>
      </c>
      <c r="AA57" s="31" t="str">
        <f t="shared" si="7"/>
        <v/>
      </c>
      <c r="AB57" s="31" t="str">
        <f t="shared" si="8"/>
        <v/>
      </c>
      <c r="AC57" s="32" t="str">
        <f t="shared" si="9"/>
        <v/>
      </c>
      <c r="AD57" s="100" t="str">
        <f t="shared" si="10"/>
        <v/>
      </c>
      <c r="AE57" s="14"/>
      <c r="AF57" s="111" t="str">
        <f t="shared" si="11"/>
        <v/>
      </c>
      <c r="AG57" s="34" t="str">
        <f t="shared" si="13"/>
        <v/>
      </c>
      <c r="AH57" s="34" t="str">
        <f t="shared" si="14"/>
        <v/>
      </c>
      <c r="AI57" s="35" t="str">
        <f t="shared" si="18"/>
        <v/>
      </c>
      <c r="AJ57" s="33" t="str">
        <f t="shared" si="19"/>
        <v/>
      </c>
      <c r="AK57" s="13"/>
      <c r="AL57" s="13"/>
      <c r="AM57" s="13"/>
      <c r="AN57" s="13"/>
    </row>
    <row r="58" spans="1:40" ht="17.25" customHeight="1" x14ac:dyDescent="0.3">
      <c r="A58" s="9" t="s">
        <v>151</v>
      </c>
      <c r="B58" s="11"/>
      <c r="C58" s="11"/>
      <c r="D58" s="58" t="str">
        <f t="shared" si="0"/>
        <v/>
      </c>
      <c r="E58" s="109" t="str">
        <f t="shared" si="17"/>
        <v/>
      </c>
      <c r="F58" s="27"/>
      <c r="G58" s="19"/>
      <c r="H58" s="19"/>
      <c r="I58" s="19"/>
      <c r="J58" s="12"/>
      <c r="K58" s="19"/>
      <c r="L58" s="19"/>
      <c r="M58" s="113"/>
      <c r="N58" s="113"/>
      <c r="O58" s="29"/>
      <c r="P58" s="52" t="str">
        <f>IF(O58="","",VLOOKUP(O58,'Data Validation'!H:I,2,0))</f>
        <v/>
      </c>
      <c r="Q58" s="106"/>
      <c r="R58" s="19"/>
      <c r="S58" s="52" t="str">
        <f t="shared" si="2"/>
        <v/>
      </c>
      <c r="T58" s="19"/>
      <c r="U58" s="52" t="str">
        <f t="shared" si="3"/>
        <v/>
      </c>
      <c r="V58" s="19"/>
      <c r="W58" s="52" t="str">
        <f t="shared" si="4"/>
        <v/>
      </c>
      <c r="X58" s="19"/>
      <c r="Y58" s="52" t="str">
        <f t="shared" si="5"/>
        <v/>
      </c>
      <c r="Z58" s="31" t="str">
        <f t="shared" si="6"/>
        <v/>
      </c>
      <c r="AA58" s="31" t="str">
        <f t="shared" si="7"/>
        <v/>
      </c>
      <c r="AB58" s="31" t="str">
        <f t="shared" si="8"/>
        <v/>
      </c>
      <c r="AC58" s="32" t="str">
        <f t="shared" si="9"/>
        <v/>
      </c>
      <c r="AD58" s="100" t="str">
        <f t="shared" si="10"/>
        <v/>
      </c>
      <c r="AE58" s="14"/>
      <c r="AF58" s="111" t="str">
        <f t="shared" si="11"/>
        <v/>
      </c>
      <c r="AG58" s="34" t="str">
        <f t="shared" si="13"/>
        <v/>
      </c>
      <c r="AH58" s="34" t="str">
        <f t="shared" si="14"/>
        <v/>
      </c>
      <c r="AI58" s="35" t="str">
        <f t="shared" si="18"/>
        <v/>
      </c>
      <c r="AJ58" s="33" t="str">
        <f t="shared" si="19"/>
        <v/>
      </c>
      <c r="AK58" s="13"/>
      <c r="AL58" s="13"/>
      <c r="AM58" s="13"/>
      <c r="AN58" s="13"/>
    </row>
    <row r="59" spans="1:40" ht="17.25" customHeight="1" x14ac:dyDescent="0.3">
      <c r="A59" s="9" t="s">
        <v>152</v>
      </c>
      <c r="B59" s="11"/>
      <c r="C59" s="11"/>
      <c r="D59" s="58" t="str">
        <f t="shared" si="0"/>
        <v/>
      </c>
      <c r="E59" s="109" t="str">
        <f t="shared" si="17"/>
        <v/>
      </c>
      <c r="F59" s="27"/>
      <c r="G59" s="19"/>
      <c r="H59" s="19"/>
      <c r="I59" s="19"/>
      <c r="J59" s="12"/>
      <c r="K59" s="19"/>
      <c r="L59" s="19"/>
      <c r="M59" s="113"/>
      <c r="N59" s="113"/>
      <c r="O59" s="29"/>
      <c r="P59" s="52" t="str">
        <f>IF(O59="","",VLOOKUP(O59,'Data Validation'!H:I,2,0))</f>
        <v/>
      </c>
      <c r="Q59" s="106"/>
      <c r="R59" s="19"/>
      <c r="S59" s="52" t="str">
        <f t="shared" si="2"/>
        <v/>
      </c>
      <c r="T59" s="19"/>
      <c r="U59" s="52" t="str">
        <f t="shared" si="3"/>
        <v/>
      </c>
      <c r="V59" s="19"/>
      <c r="W59" s="52" t="str">
        <f t="shared" si="4"/>
        <v/>
      </c>
      <c r="X59" s="19"/>
      <c r="Y59" s="52" t="str">
        <f t="shared" si="5"/>
        <v/>
      </c>
      <c r="Z59" s="31" t="str">
        <f t="shared" si="6"/>
        <v/>
      </c>
      <c r="AA59" s="31" t="str">
        <f t="shared" si="7"/>
        <v/>
      </c>
      <c r="AB59" s="31" t="str">
        <f t="shared" si="8"/>
        <v/>
      </c>
      <c r="AC59" s="32" t="str">
        <f t="shared" si="9"/>
        <v/>
      </c>
      <c r="AD59" s="100" t="str">
        <f t="shared" si="10"/>
        <v/>
      </c>
      <c r="AE59" s="14"/>
      <c r="AF59" s="111" t="str">
        <f t="shared" si="11"/>
        <v/>
      </c>
      <c r="AG59" s="34" t="str">
        <f t="shared" si="13"/>
        <v/>
      </c>
      <c r="AH59" s="34" t="str">
        <f t="shared" si="14"/>
        <v/>
      </c>
      <c r="AI59" s="35" t="str">
        <f t="shared" si="18"/>
        <v/>
      </c>
      <c r="AJ59" s="33" t="str">
        <f t="shared" si="19"/>
        <v/>
      </c>
      <c r="AK59" s="13"/>
      <c r="AL59" s="13"/>
      <c r="AM59" s="13"/>
      <c r="AN59" s="13"/>
    </row>
    <row r="60" spans="1:40" ht="17.25" customHeight="1" x14ac:dyDescent="0.3">
      <c r="A60" s="9" t="s">
        <v>153</v>
      </c>
      <c r="B60" s="11"/>
      <c r="C60" s="11"/>
      <c r="D60" s="58" t="str">
        <f t="shared" si="0"/>
        <v/>
      </c>
      <c r="E60" s="109" t="str">
        <f t="shared" si="17"/>
        <v/>
      </c>
      <c r="F60" s="27"/>
      <c r="G60" s="19"/>
      <c r="H60" s="19"/>
      <c r="I60" s="19"/>
      <c r="J60" s="12"/>
      <c r="K60" s="19"/>
      <c r="L60" s="19"/>
      <c r="M60" s="113"/>
      <c r="N60" s="113"/>
      <c r="O60" s="29"/>
      <c r="P60" s="52" t="str">
        <f>IF(O60="","",VLOOKUP(O60,'Data Validation'!H:I,2,0))</f>
        <v/>
      </c>
      <c r="Q60" s="106"/>
      <c r="R60" s="19"/>
      <c r="S60" s="52" t="str">
        <f t="shared" si="2"/>
        <v/>
      </c>
      <c r="T60" s="19"/>
      <c r="U60" s="52" t="str">
        <f t="shared" si="3"/>
        <v/>
      </c>
      <c r="V60" s="19"/>
      <c r="W60" s="52" t="str">
        <f t="shared" si="4"/>
        <v/>
      </c>
      <c r="X60" s="19"/>
      <c r="Y60" s="52" t="str">
        <f t="shared" si="5"/>
        <v/>
      </c>
      <c r="Z60" s="31" t="str">
        <f t="shared" si="6"/>
        <v/>
      </c>
      <c r="AA60" s="31" t="str">
        <f t="shared" si="7"/>
        <v/>
      </c>
      <c r="AB60" s="31" t="str">
        <f t="shared" si="8"/>
        <v/>
      </c>
      <c r="AC60" s="32" t="str">
        <f t="shared" si="9"/>
        <v/>
      </c>
      <c r="AD60" s="100" t="str">
        <f t="shared" si="10"/>
        <v/>
      </c>
      <c r="AE60" s="14"/>
      <c r="AF60" s="111" t="str">
        <f t="shared" si="11"/>
        <v/>
      </c>
      <c r="AG60" s="34" t="str">
        <f t="shared" si="13"/>
        <v/>
      </c>
      <c r="AH60" s="34" t="str">
        <f t="shared" si="14"/>
        <v/>
      </c>
      <c r="AI60" s="35" t="str">
        <f t="shared" si="18"/>
        <v/>
      </c>
      <c r="AJ60" s="33" t="str">
        <f t="shared" si="19"/>
        <v/>
      </c>
      <c r="AK60" s="13"/>
      <c r="AL60" s="13"/>
      <c r="AM60" s="13"/>
      <c r="AN60" s="13"/>
    </row>
    <row r="61" spans="1:40" ht="17.25" customHeight="1" x14ac:dyDescent="0.3">
      <c r="A61" s="9" t="s">
        <v>154</v>
      </c>
      <c r="B61" s="11"/>
      <c r="C61" s="11"/>
      <c r="D61" s="58" t="str">
        <f t="shared" si="0"/>
        <v/>
      </c>
      <c r="E61" s="109" t="str">
        <f t="shared" si="17"/>
        <v/>
      </c>
      <c r="F61" s="27"/>
      <c r="G61" s="19"/>
      <c r="H61" s="19"/>
      <c r="I61" s="19"/>
      <c r="J61" s="12"/>
      <c r="K61" s="19"/>
      <c r="L61" s="19"/>
      <c r="M61" s="113"/>
      <c r="N61" s="113"/>
      <c r="O61" s="29"/>
      <c r="P61" s="52" t="str">
        <f>IF(O61="","",VLOOKUP(O61,'Data Validation'!H:I,2,0))</f>
        <v/>
      </c>
      <c r="Q61" s="106"/>
      <c r="R61" s="19"/>
      <c r="S61" s="52" t="str">
        <f t="shared" si="2"/>
        <v/>
      </c>
      <c r="T61" s="19"/>
      <c r="U61" s="52" t="str">
        <f t="shared" si="3"/>
        <v/>
      </c>
      <c r="V61" s="19"/>
      <c r="W61" s="52" t="str">
        <f t="shared" si="4"/>
        <v/>
      </c>
      <c r="X61" s="19"/>
      <c r="Y61" s="52" t="str">
        <f t="shared" si="5"/>
        <v/>
      </c>
      <c r="Z61" s="31" t="str">
        <f t="shared" si="6"/>
        <v/>
      </c>
      <c r="AA61" s="31" t="str">
        <f t="shared" si="7"/>
        <v/>
      </c>
      <c r="AB61" s="31" t="str">
        <f t="shared" si="8"/>
        <v/>
      </c>
      <c r="AC61" s="32" t="str">
        <f t="shared" si="9"/>
        <v/>
      </c>
      <c r="AD61" s="100" t="str">
        <f t="shared" si="10"/>
        <v/>
      </c>
      <c r="AE61" s="14"/>
      <c r="AF61" s="111" t="str">
        <f t="shared" si="11"/>
        <v/>
      </c>
      <c r="AG61" s="34" t="str">
        <f t="shared" si="13"/>
        <v/>
      </c>
      <c r="AH61" s="34" t="str">
        <f t="shared" si="14"/>
        <v/>
      </c>
      <c r="AI61" s="35" t="str">
        <f t="shared" si="18"/>
        <v/>
      </c>
      <c r="AJ61" s="33" t="str">
        <f t="shared" si="19"/>
        <v/>
      </c>
      <c r="AK61" s="13"/>
      <c r="AL61" s="13"/>
      <c r="AM61" s="13"/>
      <c r="AN61" s="13"/>
    </row>
    <row r="62" spans="1:40" ht="17.25" customHeight="1" x14ac:dyDescent="0.3">
      <c r="A62" s="9" t="s">
        <v>155</v>
      </c>
      <c r="B62" s="11"/>
      <c r="C62" s="11"/>
      <c r="D62" s="58" t="str">
        <f t="shared" si="0"/>
        <v/>
      </c>
      <c r="E62" s="109" t="str">
        <f t="shared" si="17"/>
        <v/>
      </c>
      <c r="F62" s="27"/>
      <c r="G62" s="19"/>
      <c r="H62" s="19"/>
      <c r="I62" s="19"/>
      <c r="J62" s="12"/>
      <c r="K62" s="19"/>
      <c r="L62" s="19"/>
      <c r="M62" s="113"/>
      <c r="N62" s="113"/>
      <c r="O62" s="29"/>
      <c r="P62" s="52" t="str">
        <f>IF(O62="","",VLOOKUP(O62,'Data Validation'!H:I,2,0))</f>
        <v/>
      </c>
      <c r="Q62" s="106"/>
      <c r="R62" s="19"/>
      <c r="S62" s="52" t="str">
        <f t="shared" si="2"/>
        <v/>
      </c>
      <c r="T62" s="19"/>
      <c r="U62" s="52" t="str">
        <f t="shared" si="3"/>
        <v/>
      </c>
      <c r="V62" s="19"/>
      <c r="W62" s="52" t="str">
        <f t="shared" si="4"/>
        <v/>
      </c>
      <c r="X62" s="19"/>
      <c r="Y62" s="52" t="str">
        <f t="shared" si="5"/>
        <v/>
      </c>
      <c r="Z62" s="31" t="str">
        <f t="shared" si="6"/>
        <v/>
      </c>
      <c r="AA62" s="31" t="str">
        <f t="shared" si="7"/>
        <v/>
      </c>
      <c r="AB62" s="31" t="str">
        <f t="shared" si="8"/>
        <v/>
      </c>
      <c r="AC62" s="32" t="str">
        <f t="shared" si="9"/>
        <v/>
      </c>
      <c r="AD62" s="100" t="str">
        <f t="shared" si="10"/>
        <v/>
      </c>
      <c r="AE62" s="14"/>
      <c r="AF62" s="111" t="str">
        <f t="shared" si="11"/>
        <v/>
      </c>
      <c r="AG62" s="34" t="str">
        <f t="shared" si="13"/>
        <v/>
      </c>
      <c r="AH62" s="34" t="str">
        <f t="shared" si="14"/>
        <v/>
      </c>
      <c r="AI62" s="35" t="str">
        <f t="shared" si="18"/>
        <v/>
      </c>
      <c r="AJ62" s="33" t="str">
        <f t="shared" si="19"/>
        <v/>
      </c>
      <c r="AK62" s="13"/>
      <c r="AL62" s="13"/>
      <c r="AM62" s="13"/>
      <c r="AN62" s="13"/>
    </row>
    <row r="63" spans="1:40" ht="17.25" customHeight="1" x14ac:dyDescent="0.3">
      <c r="A63" s="9" t="s">
        <v>156</v>
      </c>
      <c r="B63" s="11"/>
      <c r="C63" s="11"/>
      <c r="D63" s="58" t="str">
        <f t="shared" si="0"/>
        <v/>
      </c>
      <c r="E63" s="109" t="str">
        <f t="shared" si="17"/>
        <v/>
      </c>
      <c r="F63" s="27"/>
      <c r="G63" s="19"/>
      <c r="H63" s="19"/>
      <c r="I63" s="19"/>
      <c r="J63" s="12"/>
      <c r="K63" s="19"/>
      <c r="L63" s="19"/>
      <c r="M63" s="113"/>
      <c r="N63" s="113"/>
      <c r="O63" s="29"/>
      <c r="P63" s="52" t="str">
        <f>IF(O63="","",VLOOKUP(O63,'Data Validation'!H:I,2,0))</f>
        <v/>
      </c>
      <c r="Q63" s="106"/>
      <c r="R63" s="19"/>
      <c r="S63" s="52" t="str">
        <f t="shared" si="2"/>
        <v/>
      </c>
      <c r="T63" s="19"/>
      <c r="U63" s="52" t="str">
        <f t="shared" si="3"/>
        <v/>
      </c>
      <c r="V63" s="19"/>
      <c r="W63" s="52" t="str">
        <f t="shared" si="4"/>
        <v/>
      </c>
      <c r="X63" s="19"/>
      <c r="Y63" s="52" t="str">
        <f t="shared" si="5"/>
        <v/>
      </c>
      <c r="Z63" s="31" t="str">
        <f t="shared" si="6"/>
        <v/>
      </c>
      <c r="AA63" s="31" t="str">
        <f t="shared" si="7"/>
        <v/>
      </c>
      <c r="AB63" s="31" t="str">
        <f t="shared" si="8"/>
        <v/>
      </c>
      <c r="AC63" s="32" t="str">
        <f t="shared" si="9"/>
        <v/>
      </c>
      <c r="AD63" s="100" t="str">
        <f t="shared" si="10"/>
        <v/>
      </c>
      <c r="AE63" s="14"/>
      <c r="AF63" s="111" t="str">
        <f t="shared" si="11"/>
        <v/>
      </c>
      <c r="AG63" s="34" t="str">
        <f t="shared" si="13"/>
        <v/>
      </c>
      <c r="AH63" s="34" t="str">
        <f t="shared" si="14"/>
        <v/>
      </c>
      <c r="AI63" s="35" t="str">
        <f t="shared" si="18"/>
        <v/>
      </c>
      <c r="AJ63" s="33" t="str">
        <f t="shared" si="19"/>
        <v/>
      </c>
      <c r="AK63" s="13"/>
      <c r="AL63" s="13"/>
      <c r="AM63" s="13"/>
      <c r="AN63" s="13"/>
    </row>
    <row r="64" spans="1:40" ht="17.25" customHeight="1" x14ac:dyDescent="0.3">
      <c r="A64" s="9" t="s">
        <v>157</v>
      </c>
      <c r="B64" s="11"/>
      <c r="C64" s="11"/>
      <c r="D64" s="58" t="str">
        <f t="shared" si="0"/>
        <v/>
      </c>
      <c r="E64" s="109" t="str">
        <f t="shared" si="17"/>
        <v/>
      </c>
      <c r="F64" s="27"/>
      <c r="G64" s="19"/>
      <c r="H64" s="19"/>
      <c r="I64" s="19"/>
      <c r="J64" s="12"/>
      <c r="K64" s="19"/>
      <c r="L64" s="19"/>
      <c r="M64" s="113"/>
      <c r="N64" s="113"/>
      <c r="O64" s="29"/>
      <c r="P64" s="52" t="str">
        <f>IF(O64="","",VLOOKUP(O64,'Data Validation'!H:I,2,0))</f>
        <v/>
      </c>
      <c r="Q64" s="106"/>
      <c r="R64" s="19"/>
      <c r="S64" s="52" t="str">
        <f t="shared" si="2"/>
        <v/>
      </c>
      <c r="T64" s="19"/>
      <c r="U64" s="52" t="str">
        <f t="shared" si="3"/>
        <v/>
      </c>
      <c r="V64" s="19"/>
      <c r="W64" s="52" t="str">
        <f t="shared" si="4"/>
        <v/>
      </c>
      <c r="X64" s="19"/>
      <c r="Y64" s="52" t="str">
        <f t="shared" si="5"/>
        <v/>
      </c>
      <c r="Z64" s="31" t="str">
        <f t="shared" si="6"/>
        <v/>
      </c>
      <c r="AA64" s="31" t="str">
        <f t="shared" si="7"/>
        <v/>
      </c>
      <c r="AB64" s="31" t="str">
        <f t="shared" si="8"/>
        <v/>
      </c>
      <c r="AC64" s="32" t="str">
        <f t="shared" si="9"/>
        <v/>
      </c>
      <c r="AD64" s="100" t="str">
        <f t="shared" si="10"/>
        <v/>
      </c>
      <c r="AE64" s="30"/>
      <c r="AF64" s="111" t="str">
        <f t="shared" si="11"/>
        <v/>
      </c>
      <c r="AG64" s="34" t="str">
        <f t="shared" si="13"/>
        <v/>
      </c>
      <c r="AH64" s="34" t="str">
        <f t="shared" si="14"/>
        <v/>
      </c>
      <c r="AI64" s="35" t="str">
        <f t="shared" si="18"/>
        <v/>
      </c>
      <c r="AJ64" s="33" t="str">
        <f t="shared" si="19"/>
        <v/>
      </c>
      <c r="AK64" s="13"/>
      <c r="AL64" s="13"/>
      <c r="AM64" s="13"/>
      <c r="AN64" s="13"/>
    </row>
    <row r="65" spans="1:40" ht="17.25" customHeight="1" x14ac:dyDescent="0.3">
      <c r="A65" s="9" t="s">
        <v>158</v>
      </c>
      <c r="B65" s="11"/>
      <c r="C65" s="11"/>
      <c r="D65" s="58" t="str">
        <f t="shared" si="0"/>
        <v/>
      </c>
      <c r="E65" s="109" t="str">
        <f t="shared" si="17"/>
        <v/>
      </c>
      <c r="F65" s="25"/>
      <c r="G65" s="12"/>
      <c r="H65" s="12"/>
      <c r="I65" s="12"/>
      <c r="J65" s="12"/>
      <c r="K65" s="12"/>
      <c r="L65" s="12"/>
      <c r="M65" s="113"/>
      <c r="N65" s="113"/>
      <c r="O65" s="29"/>
      <c r="P65" s="52" t="str">
        <f>IF(O65="","",VLOOKUP(O65,'Data Validation'!H:I,2,0))</f>
        <v/>
      </c>
      <c r="Q65" s="108"/>
      <c r="R65" s="16"/>
      <c r="S65" s="52" t="str">
        <f>IF(R65="","",R65*P65)</f>
        <v/>
      </c>
      <c r="T65" s="19"/>
      <c r="U65" s="52" t="str">
        <f>IF(T65="","",T65*P65)</f>
        <v/>
      </c>
      <c r="V65" s="19"/>
      <c r="W65" s="52" t="str">
        <f>IF(V65="","",V65*P65)</f>
        <v/>
      </c>
      <c r="X65" s="19"/>
      <c r="Y65" s="52" t="str">
        <f>IF(X65="","",X65*P65)</f>
        <v/>
      </c>
      <c r="Z65" s="31" t="str">
        <f>IF(R65="","",R65/X65)</f>
        <v/>
      </c>
      <c r="AA65" s="31" t="str">
        <f>IF(T65="","",T65/X65)</f>
        <v/>
      </c>
      <c r="AB65" s="31" t="str">
        <f>IF(V65="","",V65/X65)</f>
        <v/>
      </c>
      <c r="AC65" s="32" t="str">
        <f>IF(Y65="","",Y65/$C$1)</f>
        <v/>
      </c>
      <c r="AD65" s="100" t="str">
        <f t="shared" si="10"/>
        <v/>
      </c>
      <c r="AE65" s="14"/>
      <c r="AF65" s="111" t="str">
        <f t="shared" si="11"/>
        <v/>
      </c>
      <c r="AG65" s="34" t="str">
        <f>IF(AE65="","",AG64+AE65)</f>
        <v/>
      </c>
      <c r="AH65" s="34" t="str">
        <f>IF(AG65="","",MAX(AG65,AH64))</f>
        <v/>
      </c>
      <c r="AI65" s="35" t="str">
        <f t="shared" si="18"/>
        <v/>
      </c>
      <c r="AJ65" s="33" t="str">
        <f t="shared" si="19"/>
        <v/>
      </c>
      <c r="AK65" s="13"/>
      <c r="AL65" s="13"/>
      <c r="AM65" s="13"/>
      <c r="AN65" s="13"/>
    </row>
    <row r="66" spans="1:40" ht="17.25" customHeight="1" x14ac:dyDescent="0.3">
      <c r="A66" s="9" t="s">
        <v>159</v>
      </c>
      <c r="B66" s="11"/>
      <c r="C66" s="11"/>
      <c r="D66" s="58" t="str">
        <f t="shared" si="0"/>
        <v/>
      </c>
      <c r="E66" s="109" t="str">
        <f t="shared" si="17"/>
        <v/>
      </c>
      <c r="F66" s="25"/>
      <c r="G66" s="12"/>
      <c r="H66" s="12"/>
      <c r="I66" s="12"/>
      <c r="J66" s="12"/>
      <c r="K66" s="12"/>
      <c r="L66" s="12"/>
      <c r="M66" s="113"/>
      <c r="N66" s="113"/>
      <c r="O66" s="29"/>
      <c r="P66" s="52" t="str">
        <f>IF(O66="","",VLOOKUP(O66,'Data Validation'!H:I,2,0))</f>
        <v/>
      </c>
      <c r="Q66" s="108"/>
      <c r="R66" s="16"/>
      <c r="S66" s="52" t="str">
        <f t="shared" ref="S66:S103" si="20">IF(R66="","",R66*P66)</f>
        <v/>
      </c>
      <c r="T66" s="19"/>
      <c r="U66" s="52" t="str">
        <f t="shared" ref="U66:U103" si="21">IF(T66="","",T66*P66)</f>
        <v/>
      </c>
      <c r="V66" s="19"/>
      <c r="W66" s="52" t="str">
        <f t="shared" ref="W66:W103" si="22">IF(V66="","",V66*P66)</f>
        <v/>
      </c>
      <c r="X66" s="19"/>
      <c r="Y66" s="52" t="str">
        <f t="shared" ref="Y66:Y103" si="23">IF(X66="","",X66*P66)</f>
        <v/>
      </c>
      <c r="Z66" s="31" t="str">
        <f t="shared" ref="Z66:Z103" si="24">IF(R66="","",R66/X66)</f>
        <v/>
      </c>
      <c r="AA66" s="31" t="str">
        <f t="shared" ref="AA66:AA103" si="25">IF(T66="","",T66/X66)</f>
        <v/>
      </c>
      <c r="AB66" s="31" t="str">
        <f t="shared" ref="AB66:AB103" si="26">IF(V66="","",V66/X66)</f>
        <v/>
      </c>
      <c r="AC66" s="32" t="str">
        <f t="shared" ref="AC66:AC103" si="27">IF(Y66="","",Y66/$C$1)</f>
        <v/>
      </c>
      <c r="AD66" s="100" t="str">
        <f t="shared" si="10"/>
        <v/>
      </c>
      <c r="AE66" s="14"/>
      <c r="AF66" s="111" t="str">
        <f t="shared" si="11"/>
        <v/>
      </c>
      <c r="AG66" s="34" t="str">
        <f t="shared" ref="AG66:AG103" si="28">IF(AE66="","",AG65+AE66)</f>
        <v/>
      </c>
      <c r="AH66" s="34" t="str">
        <f t="shared" ref="AH66:AH103" si="29">IF(AG66="","",MAX(AG66,AH65))</f>
        <v/>
      </c>
      <c r="AI66" s="35" t="str">
        <f t="shared" si="18"/>
        <v/>
      </c>
      <c r="AJ66" s="33" t="str">
        <f t="shared" si="19"/>
        <v/>
      </c>
      <c r="AK66" s="13"/>
      <c r="AL66" s="13"/>
      <c r="AM66" s="13"/>
      <c r="AN66" s="13"/>
    </row>
    <row r="67" spans="1:40" ht="17.25" customHeight="1" x14ac:dyDescent="0.3">
      <c r="A67" s="9" t="s">
        <v>160</v>
      </c>
      <c r="B67" s="11"/>
      <c r="C67" s="11"/>
      <c r="D67" s="58" t="str">
        <f t="shared" si="0"/>
        <v/>
      </c>
      <c r="E67" s="109" t="str">
        <f t="shared" si="17"/>
        <v/>
      </c>
      <c r="F67" s="25"/>
      <c r="G67" s="12"/>
      <c r="H67" s="12"/>
      <c r="I67" s="12"/>
      <c r="J67" s="12"/>
      <c r="K67" s="12"/>
      <c r="L67" s="12"/>
      <c r="M67" s="113"/>
      <c r="N67" s="113"/>
      <c r="O67" s="29"/>
      <c r="P67" s="52" t="str">
        <f>IF(O67="","",VLOOKUP(O67,'Data Validation'!H:I,2,0))</f>
        <v/>
      </c>
      <c r="Q67" s="108"/>
      <c r="R67" s="16"/>
      <c r="S67" s="52" t="str">
        <f t="shared" si="20"/>
        <v/>
      </c>
      <c r="T67" s="19"/>
      <c r="U67" s="52" t="str">
        <f t="shared" si="21"/>
        <v/>
      </c>
      <c r="V67" s="19"/>
      <c r="W67" s="52" t="str">
        <f t="shared" si="22"/>
        <v/>
      </c>
      <c r="X67" s="19"/>
      <c r="Y67" s="52" t="str">
        <f t="shared" si="23"/>
        <v/>
      </c>
      <c r="Z67" s="31" t="str">
        <f t="shared" si="24"/>
        <v/>
      </c>
      <c r="AA67" s="31" t="str">
        <f t="shared" si="25"/>
        <v/>
      </c>
      <c r="AB67" s="31" t="str">
        <f t="shared" si="26"/>
        <v/>
      </c>
      <c r="AC67" s="32" t="str">
        <f t="shared" si="27"/>
        <v/>
      </c>
      <c r="AD67" s="100" t="str">
        <f t="shared" si="10"/>
        <v/>
      </c>
      <c r="AE67" s="14"/>
      <c r="AF67" s="111" t="str">
        <f t="shared" si="11"/>
        <v/>
      </c>
      <c r="AG67" s="34" t="str">
        <f t="shared" si="28"/>
        <v/>
      </c>
      <c r="AH67" s="34" t="str">
        <f t="shared" si="29"/>
        <v/>
      </c>
      <c r="AI67" s="35" t="str">
        <f t="shared" ref="AI67:AI98" si="30">IF(AG67&lt;N(AH67),AG67-AH66,"")</f>
        <v/>
      </c>
      <c r="AJ67" s="33" t="str">
        <f t="shared" ref="AJ67:AJ98" si="31">IF(AI67&lt;&gt;"",-AI67/AH67,"")</f>
        <v/>
      </c>
      <c r="AK67" s="13"/>
      <c r="AL67" s="13"/>
      <c r="AM67" s="13"/>
      <c r="AN67" s="13"/>
    </row>
    <row r="68" spans="1:40" ht="17.25" customHeight="1" x14ac:dyDescent="0.3">
      <c r="A68" s="9" t="s">
        <v>161</v>
      </c>
      <c r="B68" s="11"/>
      <c r="C68" s="11"/>
      <c r="D68" s="58" t="str">
        <f t="shared" ref="D68:D103" si="32">IF(B68="","",TEXT(B68,"mmm"))</f>
        <v/>
      </c>
      <c r="E68" s="109" t="str">
        <f t="shared" si="17"/>
        <v/>
      </c>
      <c r="F68" s="25"/>
      <c r="G68" s="12"/>
      <c r="H68" s="12"/>
      <c r="I68" s="12"/>
      <c r="J68" s="12"/>
      <c r="K68" s="12"/>
      <c r="L68" s="12"/>
      <c r="M68" s="113"/>
      <c r="N68" s="113"/>
      <c r="O68" s="29"/>
      <c r="P68" s="52" t="str">
        <f>IF(O68="","",VLOOKUP(O68,'Data Validation'!H:I,2,0))</f>
        <v/>
      </c>
      <c r="Q68" s="108"/>
      <c r="R68" s="16"/>
      <c r="S68" s="52" t="str">
        <f t="shared" si="20"/>
        <v/>
      </c>
      <c r="T68" s="19"/>
      <c r="U68" s="52" t="str">
        <f t="shared" si="21"/>
        <v/>
      </c>
      <c r="V68" s="19"/>
      <c r="W68" s="52" t="str">
        <f t="shared" si="22"/>
        <v/>
      </c>
      <c r="X68" s="19"/>
      <c r="Y68" s="52" t="str">
        <f t="shared" si="23"/>
        <v/>
      </c>
      <c r="Z68" s="31" t="str">
        <f t="shared" si="24"/>
        <v/>
      </c>
      <c r="AA68" s="31" t="str">
        <f t="shared" si="25"/>
        <v/>
      </c>
      <c r="AB68" s="31" t="str">
        <f t="shared" si="26"/>
        <v/>
      </c>
      <c r="AC68" s="32" t="str">
        <f t="shared" si="27"/>
        <v/>
      </c>
      <c r="AD68" s="100" t="str">
        <f t="shared" ref="AD68:AD103" si="33">IF(O68="","",(AE68/O68)/10)</f>
        <v/>
      </c>
      <c r="AE68" s="14"/>
      <c r="AF68" s="111" t="str">
        <f t="shared" ref="AF68:AF103" si="34">IF(AE68="","",AE68/$C$1)</f>
        <v/>
      </c>
      <c r="AG68" s="34" t="str">
        <f t="shared" si="28"/>
        <v/>
      </c>
      <c r="AH68" s="34" t="str">
        <f t="shared" si="29"/>
        <v/>
      </c>
      <c r="AI68" s="35" t="str">
        <f t="shared" si="30"/>
        <v/>
      </c>
      <c r="AJ68" s="33" t="str">
        <f t="shared" si="31"/>
        <v/>
      </c>
      <c r="AK68" s="13"/>
      <c r="AL68" s="13"/>
      <c r="AM68" s="13"/>
      <c r="AN68" s="13"/>
    </row>
    <row r="69" spans="1:40" ht="17.25" customHeight="1" x14ac:dyDescent="0.3">
      <c r="A69" s="9" t="s">
        <v>162</v>
      </c>
      <c r="B69" s="11"/>
      <c r="C69" s="11"/>
      <c r="D69" s="58" t="str">
        <f t="shared" si="32"/>
        <v/>
      </c>
      <c r="E69" s="109" t="str">
        <f t="shared" si="17"/>
        <v/>
      </c>
      <c r="F69" s="25"/>
      <c r="G69" s="12"/>
      <c r="H69" s="12"/>
      <c r="I69" s="12"/>
      <c r="J69" s="12"/>
      <c r="K69" s="12"/>
      <c r="L69" s="12"/>
      <c r="M69" s="113"/>
      <c r="N69" s="113"/>
      <c r="O69" s="29"/>
      <c r="P69" s="52" t="str">
        <f>IF(O69="","",VLOOKUP(O69,'Data Validation'!H:I,2,0))</f>
        <v/>
      </c>
      <c r="Q69" s="108"/>
      <c r="R69" s="16"/>
      <c r="S69" s="52" t="str">
        <f t="shared" si="20"/>
        <v/>
      </c>
      <c r="T69" s="19"/>
      <c r="U69" s="52" t="str">
        <f t="shared" si="21"/>
        <v/>
      </c>
      <c r="V69" s="19"/>
      <c r="W69" s="52" t="str">
        <f t="shared" si="22"/>
        <v/>
      </c>
      <c r="X69" s="19"/>
      <c r="Y69" s="52" t="str">
        <f t="shared" si="23"/>
        <v/>
      </c>
      <c r="Z69" s="31" t="str">
        <f t="shared" si="24"/>
        <v/>
      </c>
      <c r="AA69" s="31" t="str">
        <f t="shared" si="25"/>
        <v/>
      </c>
      <c r="AB69" s="31" t="str">
        <f t="shared" si="26"/>
        <v/>
      </c>
      <c r="AC69" s="32" t="str">
        <f t="shared" si="27"/>
        <v/>
      </c>
      <c r="AD69" s="100" t="str">
        <f t="shared" si="33"/>
        <v/>
      </c>
      <c r="AE69" s="14"/>
      <c r="AF69" s="111" t="str">
        <f t="shared" si="34"/>
        <v/>
      </c>
      <c r="AG69" s="34" t="str">
        <f t="shared" si="28"/>
        <v/>
      </c>
      <c r="AH69" s="34" t="str">
        <f t="shared" si="29"/>
        <v/>
      </c>
      <c r="AI69" s="35" t="str">
        <f t="shared" si="30"/>
        <v/>
      </c>
      <c r="AJ69" s="33" t="str">
        <f t="shared" si="31"/>
        <v/>
      </c>
      <c r="AK69" s="13"/>
      <c r="AL69" s="13"/>
      <c r="AM69" s="13"/>
      <c r="AN69" s="13"/>
    </row>
    <row r="70" spans="1:40" ht="17.25" customHeight="1" x14ac:dyDescent="0.3">
      <c r="A70" s="9" t="s">
        <v>163</v>
      </c>
      <c r="B70" s="11"/>
      <c r="C70" s="11"/>
      <c r="D70" s="58" t="str">
        <f t="shared" si="32"/>
        <v/>
      </c>
      <c r="E70" s="109" t="str">
        <f t="shared" si="17"/>
        <v/>
      </c>
      <c r="F70" s="25"/>
      <c r="G70" s="12"/>
      <c r="H70" s="12"/>
      <c r="I70" s="12"/>
      <c r="J70" s="12"/>
      <c r="K70" s="12"/>
      <c r="L70" s="12"/>
      <c r="M70" s="113"/>
      <c r="N70" s="113"/>
      <c r="O70" s="29"/>
      <c r="P70" s="52" t="str">
        <f>IF(O70="","",VLOOKUP(O70,'Data Validation'!H:I,2,0))</f>
        <v/>
      </c>
      <c r="Q70" s="108"/>
      <c r="R70" s="16"/>
      <c r="S70" s="52" t="str">
        <f t="shared" si="20"/>
        <v/>
      </c>
      <c r="T70" s="19"/>
      <c r="U70" s="52" t="str">
        <f t="shared" si="21"/>
        <v/>
      </c>
      <c r="V70" s="19"/>
      <c r="W70" s="52" t="str">
        <f t="shared" si="22"/>
        <v/>
      </c>
      <c r="X70" s="19"/>
      <c r="Y70" s="52" t="str">
        <f t="shared" si="23"/>
        <v/>
      </c>
      <c r="Z70" s="31" t="str">
        <f t="shared" si="24"/>
        <v/>
      </c>
      <c r="AA70" s="31" t="str">
        <f t="shared" si="25"/>
        <v/>
      </c>
      <c r="AB70" s="31" t="str">
        <f t="shared" si="26"/>
        <v/>
      </c>
      <c r="AC70" s="32" t="str">
        <f t="shared" si="27"/>
        <v/>
      </c>
      <c r="AD70" s="100" t="str">
        <f t="shared" si="33"/>
        <v/>
      </c>
      <c r="AE70" s="14"/>
      <c r="AF70" s="111" t="str">
        <f t="shared" si="34"/>
        <v/>
      </c>
      <c r="AG70" s="34" t="str">
        <f t="shared" si="28"/>
        <v/>
      </c>
      <c r="AH70" s="34" t="str">
        <f t="shared" si="29"/>
        <v/>
      </c>
      <c r="AI70" s="35" t="str">
        <f t="shared" si="30"/>
        <v/>
      </c>
      <c r="AJ70" s="33" t="str">
        <f t="shared" si="31"/>
        <v/>
      </c>
      <c r="AK70" s="13"/>
      <c r="AL70" s="13"/>
      <c r="AM70" s="13"/>
      <c r="AN70" s="13"/>
    </row>
    <row r="71" spans="1:40" ht="17.25" customHeight="1" x14ac:dyDescent="0.3">
      <c r="A71" s="9" t="s">
        <v>164</v>
      </c>
      <c r="B71" s="11"/>
      <c r="C71" s="11"/>
      <c r="D71" s="58" t="str">
        <f t="shared" si="32"/>
        <v/>
      </c>
      <c r="E71" s="109" t="str">
        <f t="shared" si="17"/>
        <v/>
      </c>
      <c r="F71" s="25"/>
      <c r="G71" s="12"/>
      <c r="H71" s="12"/>
      <c r="I71" s="12"/>
      <c r="J71" s="12"/>
      <c r="K71" s="12"/>
      <c r="L71" s="12"/>
      <c r="M71" s="113"/>
      <c r="N71" s="113"/>
      <c r="O71" s="29"/>
      <c r="P71" s="52" t="str">
        <f>IF(O71="","",VLOOKUP(O71,'Data Validation'!H:I,2,0))</f>
        <v/>
      </c>
      <c r="Q71" s="108"/>
      <c r="R71" s="16"/>
      <c r="S71" s="52" t="str">
        <f t="shared" si="20"/>
        <v/>
      </c>
      <c r="T71" s="19"/>
      <c r="U71" s="52" t="str">
        <f t="shared" si="21"/>
        <v/>
      </c>
      <c r="V71" s="19"/>
      <c r="W71" s="52" t="str">
        <f t="shared" si="22"/>
        <v/>
      </c>
      <c r="X71" s="19"/>
      <c r="Y71" s="52" t="str">
        <f t="shared" si="23"/>
        <v/>
      </c>
      <c r="Z71" s="31" t="str">
        <f t="shared" si="24"/>
        <v/>
      </c>
      <c r="AA71" s="31" t="str">
        <f t="shared" si="25"/>
        <v/>
      </c>
      <c r="AB71" s="31" t="str">
        <f t="shared" si="26"/>
        <v/>
      </c>
      <c r="AC71" s="32" t="str">
        <f t="shared" si="27"/>
        <v/>
      </c>
      <c r="AD71" s="100" t="str">
        <f t="shared" si="33"/>
        <v/>
      </c>
      <c r="AE71" s="14"/>
      <c r="AF71" s="111" t="str">
        <f t="shared" si="34"/>
        <v/>
      </c>
      <c r="AG71" s="34" t="str">
        <f t="shared" si="28"/>
        <v/>
      </c>
      <c r="AH71" s="34" t="str">
        <f t="shared" si="29"/>
        <v/>
      </c>
      <c r="AI71" s="35" t="str">
        <f t="shared" si="30"/>
        <v/>
      </c>
      <c r="AJ71" s="33" t="str">
        <f t="shared" si="31"/>
        <v/>
      </c>
      <c r="AK71" s="13"/>
      <c r="AL71" s="13"/>
      <c r="AM71" s="13"/>
      <c r="AN71" s="13"/>
    </row>
    <row r="72" spans="1:40" ht="17.25" customHeight="1" x14ac:dyDescent="0.3">
      <c r="A72" s="9" t="s">
        <v>165</v>
      </c>
      <c r="B72" s="11"/>
      <c r="C72" s="11"/>
      <c r="D72" s="58" t="str">
        <f t="shared" si="32"/>
        <v/>
      </c>
      <c r="E72" s="109" t="str">
        <f t="shared" si="17"/>
        <v/>
      </c>
      <c r="F72" s="25"/>
      <c r="G72" s="12"/>
      <c r="H72" s="12"/>
      <c r="I72" s="12"/>
      <c r="J72" s="12"/>
      <c r="K72" s="12"/>
      <c r="L72" s="12"/>
      <c r="M72" s="113"/>
      <c r="N72" s="113"/>
      <c r="O72" s="29"/>
      <c r="P72" s="52" t="str">
        <f>IF(O72="","",VLOOKUP(O72,'Data Validation'!H:I,2,0))</f>
        <v/>
      </c>
      <c r="Q72" s="108"/>
      <c r="R72" s="16"/>
      <c r="S72" s="52" t="str">
        <f t="shared" si="20"/>
        <v/>
      </c>
      <c r="T72" s="19"/>
      <c r="U72" s="52" t="str">
        <f t="shared" si="21"/>
        <v/>
      </c>
      <c r="V72" s="19"/>
      <c r="W72" s="52" t="str">
        <f t="shared" si="22"/>
        <v/>
      </c>
      <c r="X72" s="19"/>
      <c r="Y72" s="52" t="str">
        <f t="shared" si="23"/>
        <v/>
      </c>
      <c r="Z72" s="31" t="str">
        <f t="shared" si="24"/>
        <v/>
      </c>
      <c r="AA72" s="31" t="str">
        <f t="shared" si="25"/>
        <v/>
      </c>
      <c r="AB72" s="31" t="str">
        <f t="shared" si="26"/>
        <v/>
      </c>
      <c r="AC72" s="32" t="str">
        <f t="shared" si="27"/>
        <v/>
      </c>
      <c r="AD72" s="100" t="str">
        <f t="shared" si="33"/>
        <v/>
      </c>
      <c r="AE72" s="14"/>
      <c r="AF72" s="111" t="str">
        <f t="shared" si="34"/>
        <v/>
      </c>
      <c r="AG72" s="34" t="str">
        <f t="shared" si="28"/>
        <v/>
      </c>
      <c r="AH72" s="34" t="str">
        <f t="shared" si="29"/>
        <v/>
      </c>
      <c r="AI72" s="35" t="str">
        <f t="shared" si="30"/>
        <v/>
      </c>
      <c r="AJ72" s="33" t="str">
        <f t="shared" si="31"/>
        <v/>
      </c>
      <c r="AK72" s="13"/>
      <c r="AL72" s="13"/>
      <c r="AM72" s="13"/>
      <c r="AN72" s="13"/>
    </row>
    <row r="73" spans="1:40" ht="17.25" customHeight="1" x14ac:dyDescent="0.3">
      <c r="A73" s="9" t="s">
        <v>166</v>
      </c>
      <c r="B73" s="11"/>
      <c r="C73" s="11"/>
      <c r="D73" s="58" t="str">
        <f t="shared" si="32"/>
        <v/>
      </c>
      <c r="E73" s="109" t="str">
        <f t="shared" si="17"/>
        <v/>
      </c>
      <c r="F73" s="25"/>
      <c r="G73" s="12"/>
      <c r="H73" s="12"/>
      <c r="I73" s="12"/>
      <c r="J73" s="12"/>
      <c r="K73" s="12"/>
      <c r="L73" s="12"/>
      <c r="M73" s="113"/>
      <c r="N73" s="113"/>
      <c r="O73" s="29"/>
      <c r="P73" s="52" t="str">
        <f>IF(O73="","",VLOOKUP(O73,'Data Validation'!H:I,2,0))</f>
        <v/>
      </c>
      <c r="Q73" s="108"/>
      <c r="R73" s="16"/>
      <c r="S73" s="52" t="str">
        <f t="shared" si="20"/>
        <v/>
      </c>
      <c r="T73" s="19"/>
      <c r="U73" s="52" t="str">
        <f t="shared" si="21"/>
        <v/>
      </c>
      <c r="V73" s="19"/>
      <c r="W73" s="52" t="str">
        <f t="shared" si="22"/>
        <v/>
      </c>
      <c r="X73" s="19"/>
      <c r="Y73" s="52" t="str">
        <f t="shared" si="23"/>
        <v/>
      </c>
      <c r="Z73" s="31" t="str">
        <f t="shared" si="24"/>
        <v/>
      </c>
      <c r="AA73" s="31" t="str">
        <f t="shared" si="25"/>
        <v/>
      </c>
      <c r="AB73" s="31" t="str">
        <f t="shared" si="26"/>
        <v/>
      </c>
      <c r="AC73" s="32" t="str">
        <f t="shared" si="27"/>
        <v/>
      </c>
      <c r="AD73" s="100" t="str">
        <f t="shared" si="33"/>
        <v/>
      </c>
      <c r="AE73" s="14"/>
      <c r="AF73" s="111" t="str">
        <f t="shared" si="34"/>
        <v/>
      </c>
      <c r="AG73" s="34" t="str">
        <f t="shared" si="28"/>
        <v/>
      </c>
      <c r="AH73" s="34" t="str">
        <f t="shared" si="29"/>
        <v/>
      </c>
      <c r="AI73" s="35" t="str">
        <f t="shared" si="30"/>
        <v/>
      </c>
      <c r="AJ73" s="33" t="str">
        <f t="shared" si="31"/>
        <v/>
      </c>
      <c r="AK73" s="13"/>
      <c r="AL73" s="13"/>
      <c r="AM73" s="13"/>
      <c r="AN73" s="13"/>
    </row>
    <row r="74" spans="1:40" ht="17.25" customHeight="1" x14ac:dyDescent="0.3">
      <c r="A74" s="9" t="s">
        <v>167</v>
      </c>
      <c r="B74" s="11"/>
      <c r="C74" s="11"/>
      <c r="D74" s="58" t="str">
        <f t="shared" si="32"/>
        <v/>
      </c>
      <c r="E74" s="109" t="str">
        <f t="shared" si="17"/>
        <v/>
      </c>
      <c r="F74" s="25"/>
      <c r="G74" s="12"/>
      <c r="H74" s="12"/>
      <c r="I74" s="12"/>
      <c r="J74" s="12"/>
      <c r="K74" s="12"/>
      <c r="L74" s="12"/>
      <c r="M74" s="113"/>
      <c r="N74" s="113"/>
      <c r="O74" s="29"/>
      <c r="P74" s="52" t="str">
        <f>IF(O74="","",VLOOKUP(O74,'Data Validation'!H:I,2,0))</f>
        <v/>
      </c>
      <c r="Q74" s="108"/>
      <c r="R74" s="16"/>
      <c r="S74" s="52" t="str">
        <f t="shared" si="20"/>
        <v/>
      </c>
      <c r="T74" s="19"/>
      <c r="U74" s="52" t="str">
        <f t="shared" si="21"/>
        <v/>
      </c>
      <c r="V74" s="19"/>
      <c r="W74" s="52" t="str">
        <f t="shared" si="22"/>
        <v/>
      </c>
      <c r="X74" s="19"/>
      <c r="Y74" s="52" t="str">
        <f t="shared" si="23"/>
        <v/>
      </c>
      <c r="Z74" s="31" t="str">
        <f t="shared" si="24"/>
        <v/>
      </c>
      <c r="AA74" s="31" t="str">
        <f t="shared" si="25"/>
        <v/>
      </c>
      <c r="AB74" s="31" t="str">
        <f t="shared" si="26"/>
        <v/>
      </c>
      <c r="AC74" s="32" t="str">
        <f t="shared" si="27"/>
        <v/>
      </c>
      <c r="AD74" s="100" t="str">
        <f t="shared" si="33"/>
        <v/>
      </c>
      <c r="AE74" s="14"/>
      <c r="AF74" s="111" t="str">
        <f t="shared" si="34"/>
        <v/>
      </c>
      <c r="AG74" s="34" t="str">
        <f t="shared" si="28"/>
        <v/>
      </c>
      <c r="AH74" s="34" t="str">
        <f t="shared" si="29"/>
        <v/>
      </c>
      <c r="AI74" s="35" t="str">
        <f t="shared" si="30"/>
        <v/>
      </c>
      <c r="AJ74" s="33" t="str">
        <f t="shared" si="31"/>
        <v/>
      </c>
      <c r="AK74" s="13"/>
      <c r="AL74" s="13"/>
      <c r="AM74" s="13"/>
      <c r="AN74" s="13"/>
    </row>
    <row r="75" spans="1:40" ht="17.25" customHeight="1" x14ac:dyDescent="0.3">
      <c r="A75" s="9" t="s">
        <v>168</v>
      </c>
      <c r="B75" s="11"/>
      <c r="C75" s="11"/>
      <c r="D75" s="58" t="str">
        <f t="shared" si="32"/>
        <v/>
      </c>
      <c r="E75" s="109" t="str">
        <f t="shared" si="17"/>
        <v/>
      </c>
      <c r="F75" s="25"/>
      <c r="G75" s="12"/>
      <c r="H75" s="12"/>
      <c r="I75" s="12"/>
      <c r="J75" s="12"/>
      <c r="K75" s="12"/>
      <c r="L75" s="12"/>
      <c r="M75" s="113"/>
      <c r="N75" s="113"/>
      <c r="O75" s="29"/>
      <c r="P75" s="52" t="str">
        <f>IF(O75="","",VLOOKUP(O75,'Data Validation'!H:I,2,0))</f>
        <v/>
      </c>
      <c r="Q75" s="108"/>
      <c r="R75" s="16"/>
      <c r="S75" s="52" t="str">
        <f t="shared" si="20"/>
        <v/>
      </c>
      <c r="T75" s="19"/>
      <c r="U75" s="52" t="str">
        <f t="shared" si="21"/>
        <v/>
      </c>
      <c r="V75" s="19"/>
      <c r="W75" s="52" t="str">
        <f t="shared" si="22"/>
        <v/>
      </c>
      <c r="X75" s="19"/>
      <c r="Y75" s="52" t="str">
        <f t="shared" si="23"/>
        <v/>
      </c>
      <c r="Z75" s="31" t="str">
        <f t="shared" si="24"/>
        <v/>
      </c>
      <c r="AA75" s="31" t="str">
        <f t="shared" si="25"/>
        <v/>
      </c>
      <c r="AB75" s="31" t="str">
        <f t="shared" si="26"/>
        <v/>
      </c>
      <c r="AC75" s="32" t="str">
        <f t="shared" si="27"/>
        <v/>
      </c>
      <c r="AD75" s="100" t="str">
        <f t="shared" si="33"/>
        <v/>
      </c>
      <c r="AE75" s="14"/>
      <c r="AF75" s="111" t="str">
        <f t="shared" si="34"/>
        <v/>
      </c>
      <c r="AG75" s="34" t="str">
        <f t="shared" si="28"/>
        <v/>
      </c>
      <c r="AH75" s="34" t="str">
        <f t="shared" si="29"/>
        <v/>
      </c>
      <c r="AI75" s="35" t="str">
        <f t="shared" si="30"/>
        <v/>
      </c>
      <c r="AJ75" s="33" t="str">
        <f t="shared" si="31"/>
        <v/>
      </c>
      <c r="AK75" s="13"/>
      <c r="AL75" s="13"/>
      <c r="AM75" s="13"/>
      <c r="AN75" s="13"/>
    </row>
    <row r="76" spans="1:40" ht="17.25" customHeight="1" x14ac:dyDescent="0.3">
      <c r="A76" s="9" t="s">
        <v>169</v>
      </c>
      <c r="B76" s="11"/>
      <c r="C76" s="11"/>
      <c r="D76" s="58" t="str">
        <f t="shared" si="32"/>
        <v/>
      </c>
      <c r="E76" s="109" t="str">
        <f t="shared" si="17"/>
        <v/>
      </c>
      <c r="F76" s="25"/>
      <c r="G76" s="12"/>
      <c r="H76" s="12"/>
      <c r="I76" s="12"/>
      <c r="J76" s="12"/>
      <c r="K76" s="12"/>
      <c r="L76" s="12"/>
      <c r="M76" s="113"/>
      <c r="N76" s="113"/>
      <c r="O76" s="29"/>
      <c r="P76" s="52" t="str">
        <f>IF(O76="","",VLOOKUP(O76,'Data Validation'!H:I,2,0))</f>
        <v/>
      </c>
      <c r="Q76" s="108"/>
      <c r="R76" s="16"/>
      <c r="S76" s="52" t="str">
        <f t="shared" si="20"/>
        <v/>
      </c>
      <c r="T76" s="19"/>
      <c r="U76" s="52" t="str">
        <f t="shared" si="21"/>
        <v/>
      </c>
      <c r="V76" s="19"/>
      <c r="W76" s="52" t="str">
        <f t="shared" si="22"/>
        <v/>
      </c>
      <c r="X76" s="19"/>
      <c r="Y76" s="52" t="str">
        <f t="shared" si="23"/>
        <v/>
      </c>
      <c r="Z76" s="31" t="str">
        <f t="shared" si="24"/>
        <v/>
      </c>
      <c r="AA76" s="31" t="str">
        <f t="shared" si="25"/>
        <v/>
      </c>
      <c r="AB76" s="31" t="str">
        <f t="shared" si="26"/>
        <v/>
      </c>
      <c r="AC76" s="32" t="str">
        <f t="shared" si="27"/>
        <v/>
      </c>
      <c r="AD76" s="100" t="str">
        <f t="shared" si="33"/>
        <v/>
      </c>
      <c r="AE76" s="14"/>
      <c r="AF76" s="111" t="str">
        <f t="shared" si="34"/>
        <v/>
      </c>
      <c r="AG76" s="34" t="str">
        <f t="shared" si="28"/>
        <v/>
      </c>
      <c r="AH76" s="34" t="str">
        <f t="shared" si="29"/>
        <v/>
      </c>
      <c r="AI76" s="35" t="str">
        <f t="shared" si="30"/>
        <v/>
      </c>
      <c r="AJ76" s="33" t="str">
        <f t="shared" si="31"/>
        <v/>
      </c>
      <c r="AK76" s="13"/>
      <c r="AL76" s="13"/>
      <c r="AM76" s="13"/>
      <c r="AN76" s="13"/>
    </row>
    <row r="77" spans="1:40" ht="17.25" customHeight="1" x14ac:dyDescent="0.3">
      <c r="A77" s="9" t="s">
        <v>170</v>
      </c>
      <c r="B77" s="11"/>
      <c r="C77" s="11"/>
      <c r="D77" s="58" t="str">
        <f t="shared" si="32"/>
        <v/>
      </c>
      <c r="E77" s="109" t="str">
        <f t="shared" si="17"/>
        <v/>
      </c>
      <c r="F77" s="25"/>
      <c r="G77" s="12"/>
      <c r="H77" s="12"/>
      <c r="I77" s="12"/>
      <c r="J77" s="12"/>
      <c r="K77" s="12"/>
      <c r="L77" s="12"/>
      <c r="M77" s="113"/>
      <c r="N77" s="113"/>
      <c r="O77" s="29"/>
      <c r="P77" s="52" t="str">
        <f>IF(O77="","",VLOOKUP(O77,'Data Validation'!H:I,2,0))</f>
        <v/>
      </c>
      <c r="Q77" s="108"/>
      <c r="R77" s="16"/>
      <c r="S77" s="52" t="str">
        <f t="shared" si="20"/>
        <v/>
      </c>
      <c r="T77" s="19"/>
      <c r="U77" s="52" t="str">
        <f t="shared" si="21"/>
        <v/>
      </c>
      <c r="V77" s="19"/>
      <c r="W77" s="52" t="str">
        <f t="shared" si="22"/>
        <v/>
      </c>
      <c r="X77" s="19"/>
      <c r="Y77" s="52" t="str">
        <f t="shared" si="23"/>
        <v/>
      </c>
      <c r="Z77" s="31" t="str">
        <f t="shared" si="24"/>
        <v/>
      </c>
      <c r="AA77" s="31" t="str">
        <f t="shared" si="25"/>
        <v/>
      </c>
      <c r="AB77" s="31" t="str">
        <f t="shared" si="26"/>
        <v/>
      </c>
      <c r="AC77" s="32" t="str">
        <f t="shared" si="27"/>
        <v/>
      </c>
      <c r="AD77" s="100" t="str">
        <f t="shared" si="33"/>
        <v/>
      </c>
      <c r="AE77" s="14"/>
      <c r="AF77" s="111" t="str">
        <f t="shared" si="34"/>
        <v/>
      </c>
      <c r="AG77" s="34" t="str">
        <f t="shared" si="28"/>
        <v/>
      </c>
      <c r="AH77" s="34" t="str">
        <f t="shared" si="29"/>
        <v/>
      </c>
      <c r="AI77" s="35" t="str">
        <f t="shared" si="30"/>
        <v/>
      </c>
      <c r="AJ77" s="33" t="str">
        <f t="shared" si="31"/>
        <v/>
      </c>
      <c r="AK77" s="13"/>
      <c r="AL77" s="13"/>
      <c r="AM77" s="13"/>
      <c r="AN77" s="13"/>
    </row>
    <row r="78" spans="1:40" ht="17.25" customHeight="1" x14ac:dyDescent="0.3">
      <c r="A78" s="9" t="s">
        <v>171</v>
      </c>
      <c r="B78" s="11"/>
      <c r="C78" s="11"/>
      <c r="D78" s="58" t="str">
        <f t="shared" si="32"/>
        <v/>
      </c>
      <c r="E78" s="109" t="str">
        <f t="shared" si="17"/>
        <v/>
      </c>
      <c r="F78" s="25"/>
      <c r="G78" s="12"/>
      <c r="H78" s="12"/>
      <c r="I78" s="12"/>
      <c r="J78" s="12"/>
      <c r="K78" s="12"/>
      <c r="L78" s="12"/>
      <c r="M78" s="113"/>
      <c r="N78" s="113"/>
      <c r="O78" s="29"/>
      <c r="P78" s="52" t="str">
        <f>IF(O78="","",VLOOKUP(O78,'Data Validation'!H:I,2,0))</f>
        <v/>
      </c>
      <c r="Q78" s="108"/>
      <c r="R78" s="16"/>
      <c r="S78" s="52" t="str">
        <f t="shared" si="20"/>
        <v/>
      </c>
      <c r="T78" s="19"/>
      <c r="U78" s="52" t="str">
        <f t="shared" si="21"/>
        <v/>
      </c>
      <c r="V78" s="19"/>
      <c r="W78" s="52" t="str">
        <f t="shared" si="22"/>
        <v/>
      </c>
      <c r="X78" s="19"/>
      <c r="Y78" s="52" t="str">
        <f t="shared" si="23"/>
        <v/>
      </c>
      <c r="Z78" s="31" t="str">
        <f t="shared" si="24"/>
        <v/>
      </c>
      <c r="AA78" s="31" t="str">
        <f t="shared" si="25"/>
        <v/>
      </c>
      <c r="AB78" s="31" t="str">
        <f t="shared" si="26"/>
        <v/>
      </c>
      <c r="AC78" s="32" t="str">
        <f t="shared" si="27"/>
        <v/>
      </c>
      <c r="AD78" s="100" t="str">
        <f t="shared" si="33"/>
        <v/>
      </c>
      <c r="AE78" s="14"/>
      <c r="AF78" s="111" t="str">
        <f t="shared" si="34"/>
        <v/>
      </c>
      <c r="AG78" s="34" t="str">
        <f t="shared" si="28"/>
        <v/>
      </c>
      <c r="AH78" s="34" t="str">
        <f t="shared" si="29"/>
        <v/>
      </c>
      <c r="AI78" s="35" t="str">
        <f t="shared" si="30"/>
        <v/>
      </c>
      <c r="AJ78" s="33" t="str">
        <f t="shared" si="31"/>
        <v/>
      </c>
      <c r="AK78" s="13"/>
      <c r="AL78" s="13"/>
      <c r="AM78" s="13"/>
      <c r="AN78" s="13"/>
    </row>
    <row r="79" spans="1:40" ht="17.25" customHeight="1" x14ac:dyDescent="0.3">
      <c r="A79" s="9" t="s">
        <v>172</v>
      </c>
      <c r="B79" s="11"/>
      <c r="C79" s="11"/>
      <c r="D79" s="58" t="str">
        <f t="shared" si="32"/>
        <v/>
      </c>
      <c r="E79" s="109" t="str">
        <f t="shared" si="17"/>
        <v/>
      </c>
      <c r="F79" s="25"/>
      <c r="G79" s="12"/>
      <c r="H79" s="12"/>
      <c r="I79" s="12"/>
      <c r="J79" s="12"/>
      <c r="K79" s="12"/>
      <c r="L79" s="12"/>
      <c r="M79" s="113"/>
      <c r="N79" s="113"/>
      <c r="O79" s="29"/>
      <c r="P79" s="52" t="str">
        <f>IF(O79="","",VLOOKUP(O79,'Data Validation'!H:I,2,0))</f>
        <v/>
      </c>
      <c r="Q79" s="108"/>
      <c r="R79" s="16"/>
      <c r="S79" s="52" t="str">
        <f t="shared" si="20"/>
        <v/>
      </c>
      <c r="T79" s="19"/>
      <c r="U79" s="52" t="str">
        <f t="shared" si="21"/>
        <v/>
      </c>
      <c r="V79" s="19"/>
      <c r="W79" s="52" t="str">
        <f t="shared" si="22"/>
        <v/>
      </c>
      <c r="X79" s="19"/>
      <c r="Y79" s="52" t="str">
        <f t="shared" si="23"/>
        <v/>
      </c>
      <c r="Z79" s="31" t="str">
        <f t="shared" si="24"/>
        <v/>
      </c>
      <c r="AA79" s="31" t="str">
        <f t="shared" si="25"/>
        <v/>
      </c>
      <c r="AB79" s="31" t="str">
        <f t="shared" si="26"/>
        <v/>
      </c>
      <c r="AC79" s="32" t="str">
        <f t="shared" si="27"/>
        <v/>
      </c>
      <c r="AD79" s="100" t="str">
        <f t="shared" si="33"/>
        <v/>
      </c>
      <c r="AE79" s="14"/>
      <c r="AF79" s="111" t="str">
        <f t="shared" si="34"/>
        <v/>
      </c>
      <c r="AG79" s="34" t="str">
        <f t="shared" si="28"/>
        <v/>
      </c>
      <c r="AH79" s="34" t="str">
        <f t="shared" si="29"/>
        <v/>
      </c>
      <c r="AI79" s="35" t="str">
        <f t="shared" si="30"/>
        <v/>
      </c>
      <c r="AJ79" s="33" t="str">
        <f t="shared" si="31"/>
        <v/>
      </c>
      <c r="AK79" s="13"/>
      <c r="AL79" s="13"/>
      <c r="AM79" s="13"/>
      <c r="AN79" s="13"/>
    </row>
    <row r="80" spans="1:40" ht="17.25" customHeight="1" x14ac:dyDescent="0.3">
      <c r="A80" s="9" t="s">
        <v>173</v>
      </c>
      <c r="B80" s="11"/>
      <c r="C80" s="11"/>
      <c r="D80" s="58" t="str">
        <f t="shared" si="32"/>
        <v/>
      </c>
      <c r="E80" s="109" t="str">
        <f t="shared" si="17"/>
        <v/>
      </c>
      <c r="F80" s="25"/>
      <c r="G80" s="12"/>
      <c r="H80" s="12"/>
      <c r="I80" s="12"/>
      <c r="J80" s="12"/>
      <c r="K80" s="12"/>
      <c r="L80" s="12"/>
      <c r="M80" s="113"/>
      <c r="N80" s="113"/>
      <c r="O80" s="29"/>
      <c r="P80" s="52" t="str">
        <f>IF(O80="","",VLOOKUP(O80,'Data Validation'!H:I,2,0))</f>
        <v/>
      </c>
      <c r="Q80" s="108"/>
      <c r="R80" s="16"/>
      <c r="S80" s="52" t="str">
        <f t="shared" si="20"/>
        <v/>
      </c>
      <c r="T80" s="19"/>
      <c r="U80" s="52" t="str">
        <f t="shared" si="21"/>
        <v/>
      </c>
      <c r="V80" s="19"/>
      <c r="W80" s="52" t="str">
        <f t="shared" si="22"/>
        <v/>
      </c>
      <c r="X80" s="19"/>
      <c r="Y80" s="52" t="str">
        <f t="shared" si="23"/>
        <v/>
      </c>
      <c r="Z80" s="31" t="str">
        <f t="shared" si="24"/>
        <v/>
      </c>
      <c r="AA80" s="31" t="str">
        <f t="shared" si="25"/>
        <v/>
      </c>
      <c r="AB80" s="31" t="str">
        <f t="shared" si="26"/>
        <v/>
      </c>
      <c r="AC80" s="32" t="str">
        <f t="shared" si="27"/>
        <v/>
      </c>
      <c r="AD80" s="100" t="str">
        <f t="shared" si="33"/>
        <v/>
      </c>
      <c r="AE80" s="14"/>
      <c r="AF80" s="111" t="str">
        <f t="shared" si="34"/>
        <v/>
      </c>
      <c r="AG80" s="34" t="str">
        <f t="shared" si="28"/>
        <v/>
      </c>
      <c r="AH80" s="34" t="str">
        <f t="shared" si="29"/>
        <v/>
      </c>
      <c r="AI80" s="35" t="str">
        <f t="shared" si="30"/>
        <v/>
      </c>
      <c r="AJ80" s="33" t="str">
        <f t="shared" si="31"/>
        <v/>
      </c>
      <c r="AK80" s="13"/>
      <c r="AL80" s="13"/>
      <c r="AM80" s="13"/>
      <c r="AN80" s="13"/>
    </row>
    <row r="81" spans="1:40" ht="17.25" customHeight="1" x14ac:dyDescent="0.3">
      <c r="A81" s="9" t="s">
        <v>174</v>
      </c>
      <c r="B81" s="11"/>
      <c r="C81" s="11"/>
      <c r="D81" s="58" t="str">
        <f t="shared" si="32"/>
        <v/>
      </c>
      <c r="E81" s="109" t="str">
        <f t="shared" si="17"/>
        <v/>
      </c>
      <c r="F81" s="25"/>
      <c r="G81" s="12"/>
      <c r="H81" s="12"/>
      <c r="I81" s="12"/>
      <c r="J81" s="12"/>
      <c r="K81" s="12"/>
      <c r="L81" s="12"/>
      <c r="M81" s="113"/>
      <c r="N81" s="113"/>
      <c r="O81" s="29"/>
      <c r="P81" s="52" t="str">
        <f>IF(O81="","",VLOOKUP(O81,'Data Validation'!H:I,2,0))</f>
        <v/>
      </c>
      <c r="Q81" s="108"/>
      <c r="R81" s="16"/>
      <c r="S81" s="52" t="str">
        <f t="shared" si="20"/>
        <v/>
      </c>
      <c r="T81" s="19"/>
      <c r="U81" s="52" t="str">
        <f t="shared" si="21"/>
        <v/>
      </c>
      <c r="V81" s="19"/>
      <c r="W81" s="52" t="str">
        <f t="shared" si="22"/>
        <v/>
      </c>
      <c r="X81" s="19"/>
      <c r="Y81" s="52" t="str">
        <f t="shared" si="23"/>
        <v/>
      </c>
      <c r="Z81" s="31" t="str">
        <f t="shared" si="24"/>
        <v/>
      </c>
      <c r="AA81" s="31" t="str">
        <f t="shared" si="25"/>
        <v/>
      </c>
      <c r="AB81" s="31" t="str">
        <f t="shared" si="26"/>
        <v/>
      </c>
      <c r="AC81" s="32" t="str">
        <f t="shared" si="27"/>
        <v/>
      </c>
      <c r="AD81" s="100" t="str">
        <f t="shared" si="33"/>
        <v/>
      </c>
      <c r="AE81" s="14"/>
      <c r="AF81" s="111" t="str">
        <f t="shared" si="34"/>
        <v/>
      </c>
      <c r="AG81" s="34" t="str">
        <f t="shared" si="28"/>
        <v/>
      </c>
      <c r="AH81" s="34" t="str">
        <f t="shared" si="29"/>
        <v/>
      </c>
      <c r="AI81" s="35" t="str">
        <f t="shared" si="30"/>
        <v/>
      </c>
      <c r="AJ81" s="33" t="str">
        <f t="shared" si="31"/>
        <v/>
      </c>
      <c r="AK81" s="13"/>
      <c r="AL81" s="13"/>
      <c r="AM81" s="13"/>
      <c r="AN81" s="13"/>
    </row>
    <row r="82" spans="1:40" ht="17.25" customHeight="1" x14ac:dyDescent="0.3">
      <c r="A82" s="9" t="s">
        <v>175</v>
      </c>
      <c r="B82" s="11"/>
      <c r="C82" s="11"/>
      <c r="D82" s="58" t="str">
        <f t="shared" si="32"/>
        <v/>
      </c>
      <c r="E82" s="109" t="str">
        <f t="shared" si="17"/>
        <v/>
      </c>
      <c r="F82" s="25"/>
      <c r="G82" s="12"/>
      <c r="H82" s="12"/>
      <c r="I82" s="12"/>
      <c r="J82" s="12"/>
      <c r="K82" s="12"/>
      <c r="L82" s="12"/>
      <c r="M82" s="113"/>
      <c r="N82" s="113"/>
      <c r="O82" s="29"/>
      <c r="P82" s="52" t="str">
        <f>IF(O82="","",VLOOKUP(O82,'Data Validation'!H:I,2,0))</f>
        <v/>
      </c>
      <c r="Q82" s="108"/>
      <c r="R82" s="16"/>
      <c r="S82" s="52" t="str">
        <f t="shared" si="20"/>
        <v/>
      </c>
      <c r="T82" s="19"/>
      <c r="U82" s="52" t="str">
        <f t="shared" si="21"/>
        <v/>
      </c>
      <c r="V82" s="19"/>
      <c r="W82" s="52" t="str">
        <f t="shared" si="22"/>
        <v/>
      </c>
      <c r="X82" s="19"/>
      <c r="Y82" s="52" t="str">
        <f t="shared" si="23"/>
        <v/>
      </c>
      <c r="Z82" s="31" t="str">
        <f t="shared" si="24"/>
        <v/>
      </c>
      <c r="AA82" s="31" t="str">
        <f t="shared" si="25"/>
        <v/>
      </c>
      <c r="AB82" s="31" t="str">
        <f t="shared" si="26"/>
        <v/>
      </c>
      <c r="AC82" s="32" t="str">
        <f t="shared" si="27"/>
        <v/>
      </c>
      <c r="AD82" s="100" t="str">
        <f t="shared" si="33"/>
        <v/>
      </c>
      <c r="AE82" s="14"/>
      <c r="AF82" s="111" t="str">
        <f t="shared" si="34"/>
        <v/>
      </c>
      <c r="AG82" s="34" t="str">
        <f t="shared" si="28"/>
        <v/>
      </c>
      <c r="AH82" s="34" t="str">
        <f t="shared" si="29"/>
        <v/>
      </c>
      <c r="AI82" s="35" t="str">
        <f t="shared" si="30"/>
        <v/>
      </c>
      <c r="AJ82" s="33" t="str">
        <f t="shared" si="31"/>
        <v/>
      </c>
      <c r="AK82" s="13"/>
      <c r="AL82" s="13"/>
      <c r="AM82" s="13"/>
      <c r="AN82" s="13"/>
    </row>
    <row r="83" spans="1:40" ht="17.25" customHeight="1" x14ac:dyDescent="0.3">
      <c r="A83" s="9" t="s">
        <v>176</v>
      </c>
      <c r="B83" s="11"/>
      <c r="C83" s="11"/>
      <c r="D83" s="58" t="str">
        <f t="shared" si="32"/>
        <v/>
      </c>
      <c r="E83" s="109" t="str">
        <f t="shared" si="17"/>
        <v/>
      </c>
      <c r="F83" s="25"/>
      <c r="G83" s="12"/>
      <c r="H83" s="12"/>
      <c r="I83" s="12"/>
      <c r="J83" s="12"/>
      <c r="K83" s="12"/>
      <c r="L83" s="12"/>
      <c r="M83" s="113"/>
      <c r="N83" s="113"/>
      <c r="O83" s="29"/>
      <c r="P83" s="52" t="str">
        <f>IF(O83="","",VLOOKUP(O83,'Data Validation'!H:I,2,0))</f>
        <v/>
      </c>
      <c r="Q83" s="108"/>
      <c r="R83" s="16"/>
      <c r="S83" s="52" t="str">
        <f t="shared" si="20"/>
        <v/>
      </c>
      <c r="T83" s="19"/>
      <c r="U83" s="52" t="str">
        <f t="shared" si="21"/>
        <v/>
      </c>
      <c r="V83" s="19"/>
      <c r="W83" s="52" t="str">
        <f t="shared" si="22"/>
        <v/>
      </c>
      <c r="X83" s="19"/>
      <c r="Y83" s="52" t="str">
        <f t="shared" si="23"/>
        <v/>
      </c>
      <c r="Z83" s="31" t="str">
        <f t="shared" si="24"/>
        <v/>
      </c>
      <c r="AA83" s="31" t="str">
        <f t="shared" si="25"/>
        <v/>
      </c>
      <c r="AB83" s="31" t="str">
        <f t="shared" si="26"/>
        <v/>
      </c>
      <c r="AC83" s="32" t="str">
        <f t="shared" si="27"/>
        <v/>
      </c>
      <c r="AD83" s="100" t="str">
        <f t="shared" si="33"/>
        <v/>
      </c>
      <c r="AE83" s="14"/>
      <c r="AF83" s="111" t="str">
        <f t="shared" si="34"/>
        <v/>
      </c>
      <c r="AG83" s="34" t="str">
        <f t="shared" si="28"/>
        <v/>
      </c>
      <c r="AH83" s="34" t="str">
        <f t="shared" si="29"/>
        <v/>
      </c>
      <c r="AI83" s="35" t="str">
        <f t="shared" si="30"/>
        <v/>
      </c>
      <c r="AJ83" s="33" t="str">
        <f t="shared" si="31"/>
        <v/>
      </c>
      <c r="AK83" s="13"/>
      <c r="AL83" s="13"/>
      <c r="AM83" s="13"/>
      <c r="AN83" s="13"/>
    </row>
    <row r="84" spans="1:40" ht="17.25" customHeight="1" x14ac:dyDescent="0.3">
      <c r="A84" s="9" t="s">
        <v>177</v>
      </c>
      <c r="B84" s="11"/>
      <c r="C84" s="11"/>
      <c r="D84" s="58" t="str">
        <f t="shared" si="32"/>
        <v/>
      </c>
      <c r="E84" s="109" t="str">
        <f t="shared" si="17"/>
        <v/>
      </c>
      <c r="F84" s="25"/>
      <c r="G84" s="12"/>
      <c r="H84" s="12"/>
      <c r="I84" s="12"/>
      <c r="J84" s="12"/>
      <c r="K84" s="12"/>
      <c r="L84" s="12"/>
      <c r="M84" s="113"/>
      <c r="N84" s="113"/>
      <c r="O84" s="29"/>
      <c r="P84" s="52" t="str">
        <f>IF(O84="","",VLOOKUP(O84,'Data Validation'!H:I,2,0))</f>
        <v/>
      </c>
      <c r="Q84" s="108"/>
      <c r="R84" s="16"/>
      <c r="S84" s="52" t="str">
        <f t="shared" si="20"/>
        <v/>
      </c>
      <c r="T84" s="19"/>
      <c r="U84" s="52" t="str">
        <f t="shared" si="21"/>
        <v/>
      </c>
      <c r="V84" s="19"/>
      <c r="W84" s="52" t="str">
        <f t="shared" si="22"/>
        <v/>
      </c>
      <c r="X84" s="19"/>
      <c r="Y84" s="52" t="str">
        <f t="shared" si="23"/>
        <v/>
      </c>
      <c r="Z84" s="31" t="str">
        <f t="shared" si="24"/>
        <v/>
      </c>
      <c r="AA84" s="31" t="str">
        <f t="shared" si="25"/>
        <v/>
      </c>
      <c r="AB84" s="31" t="str">
        <f t="shared" si="26"/>
        <v/>
      </c>
      <c r="AC84" s="32" t="str">
        <f t="shared" si="27"/>
        <v/>
      </c>
      <c r="AD84" s="100" t="str">
        <f t="shared" si="33"/>
        <v/>
      </c>
      <c r="AE84" s="14"/>
      <c r="AF84" s="111" t="str">
        <f t="shared" si="34"/>
        <v/>
      </c>
      <c r="AG84" s="34" t="str">
        <f t="shared" si="28"/>
        <v/>
      </c>
      <c r="AH84" s="34" t="str">
        <f t="shared" si="29"/>
        <v/>
      </c>
      <c r="AI84" s="35" t="str">
        <f t="shared" si="30"/>
        <v/>
      </c>
      <c r="AJ84" s="33" t="str">
        <f t="shared" si="31"/>
        <v/>
      </c>
      <c r="AK84" s="13"/>
      <c r="AL84" s="13"/>
      <c r="AM84" s="13"/>
      <c r="AN84" s="13"/>
    </row>
    <row r="85" spans="1:40" ht="17.25" customHeight="1" x14ac:dyDescent="0.3">
      <c r="A85" s="9" t="s">
        <v>178</v>
      </c>
      <c r="B85" s="11"/>
      <c r="C85" s="11"/>
      <c r="D85" s="58" t="str">
        <f t="shared" si="32"/>
        <v/>
      </c>
      <c r="E85" s="109" t="str">
        <f t="shared" si="17"/>
        <v/>
      </c>
      <c r="F85" s="25"/>
      <c r="G85" s="12"/>
      <c r="H85" s="12"/>
      <c r="I85" s="12"/>
      <c r="J85" s="12"/>
      <c r="K85" s="12"/>
      <c r="L85" s="12"/>
      <c r="M85" s="113"/>
      <c r="N85" s="113"/>
      <c r="O85" s="29"/>
      <c r="P85" s="52" t="str">
        <f>IF(O85="","",VLOOKUP(O85,'Data Validation'!H:I,2,0))</f>
        <v/>
      </c>
      <c r="Q85" s="108"/>
      <c r="R85" s="16"/>
      <c r="S85" s="52" t="str">
        <f t="shared" si="20"/>
        <v/>
      </c>
      <c r="T85" s="19"/>
      <c r="U85" s="52" t="str">
        <f t="shared" si="21"/>
        <v/>
      </c>
      <c r="V85" s="19"/>
      <c r="W85" s="52" t="str">
        <f t="shared" si="22"/>
        <v/>
      </c>
      <c r="X85" s="19"/>
      <c r="Y85" s="52" t="str">
        <f t="shared" si="23"/>
        <v/>
      </c>
      <c r="Z85" s="31" t="str">
        <f t="shared" si="24"/>
        <v/>
      </c>
      <c r="AA85" s="31" t="str">
        <f t="shared" si="25"/>
        <v/>
      </c>
      <c r="AB85" s="31" t="str">
        <f t="shared" si="26"/>
        <v/>
      </c>
      <c r="AC85" s="32" t="str">
        <f t="shared" si="27"/>
        <v/>
      </c>
      <c r="AD85" s="100" t="str">
        <f t="shared" si="33"/>
        <v/>
      </c>
      <c r="AE85" s="14"/>
      <c r="AF85" s="111" t="str">
        <f t="shared" si="34"/>
        <v/>
      </c>
      <c r="AG85" s="34" t="str">
        <f t="shared" si="28"/>
        <v/>
      </c>
      <c r="AH85" s="34" t="str">
        <f t="shared" si="29"/>
        <v/>
      </c>
      <c r="AI85" s="35" t="str">
        <f t="shared" si="30"/>
        <v/>
      </c>
      <c r="AJ85" s="33" t="str">
        <f t="shared" si="31"/>
        <v/>
      </c>
      <c r="AK85" s="13"/>
      <c r="AL85" s="13"/>
      <c r="AM85" s="13"/>
      <c r="AN85" s="13"/>
    </row>
    <row r="86" spans="1:40" ht="17.25" customHeight="1" x14ac:dyDescent="0.3">
      <c r="A86" s="9" t="s">
        <v>179</v>
      </c>
      <c r="B86" s="11"/>
      <c r="C86" s="11"/>
      <c r="D86" s="58" t="str">
        <f t="shared" si="32"/>
        <v/>
      </c>
      <c r="E86" s="109" t="str">
        <f t="shared" si="17"/>
        <v/>
      </c>
      <c r="F86" s="25"/>
      <c r="G86" s="12"/>
      <c r="H86" s="12"/>
      <c r="I86" s="12"/>
      <c r="J86" s="12"/>
      <c r="K86" s="12"/>
      <c r="L86" s="12"/>
      <c r="M86" s="113"/>
      <c r="N86" s="113"/>
      <c r="O86" s="29"/>
      <c r="P86" s="52" t="str">
        <f>IF(O86="","",VLOOKUP(O86,'Data Validation'!H:I,2,0))</f>
        <v/>
      </c>
      <c r="Q86" s="108"/>
      <c r="R86" s="16"/>
      <c r="S86" s="52" t="str">
        <f t="shared" si="20"/>
        <v/>
      </c>
      <c r="T86" s="19"/>
      <c r="U86" s="52" t="str">
        <f t="shared" si="21"/>
        <v/>
      </c>
      <c r="V86" s="19"/>
      <c r="W86" s="52" t="str">
        <f t="shared" si="22"/>
        <v/>
      </c>
      <c r="X86" s="19"/>
      <c r="Y86" s="52" t="str">
        <f t="shared" si="23"/>
        <v/>
      </c>
      <c r="Z86" s="31" t="str">
        <f t="shared" si="24"/>
        <v/>
      </c>
      <c r="AA86" s="31" t="str">
        <f t="shared" si="25"/>
        <v/>
      </c>
      <c r="AB86" s="31" t="str">
        <f t="shared" si="26"/>
        <v/>
      </c>
      <c r="AC86" s="32" t="str">
        <f t="shared" si="27"/>
        <v/>
      </c>
      <c r="AD86" s="100" t="str">
        <f t="shared" si="33"/>
        <v/>
      </c>
      <c r="AE86" s="14"/>
      <c r="AF86" s="111" t="str">
        <f t="shared" si="34"/>
        <v/>
      </c>
      <c r="AG86" s="34" t="str">
        <f t="shared" si="28"/>
        <v/>
      </c>
      <c r="AH86" s="34" t="str">
        <f t="shared" si="29"/>
        <v/>
      </c>
      <c r="AI86" s="35" t="str">
        <f t="shared" si="30"/>
        <v/>
      </c>
      <c r="AJ86" s="33" t="str">
        <f t="shared" si="31"/>
        <v/>
      </c>
      <c r="AK86" s="13"/>
      <c r="AL86" s="13"/>
      <c r="AM86" s="13"/>
      <c r="AN86" s="13"/>
    </row>
    <row r="87" spans="1:40" ht="17.25" customHeight="1" x14ac:dyDescent="0.3">
      <c r="A87" s="9" t="s">
        <v>180</v>
      </c>
      <c r="B87" s="11"/>
      <c r="C87" s="11"/>
      <c r="D87" s="58" t="str">
        <f t="shared" si="32"/>
        <v/>
      </c>
      <c r="E87" s="109" t="str">
        <f t="shared" si="17"/>
        <v/>
      </c>
      <c r="F87" s="25"/>
      <c r="G87" s="12"/>
      <c r="H87" s="12"/>
      <c r="I87" s="12"/>
      <c r="J87" s="12"/>
      <c r="K87" s="12"/>
      <c r="L87" s="12"/>
      <c r="M87" s="113"/>
      <c r="N87" s="113"/>
      <c r="O87" s="29"/>
      <c r="P87" s="52" t="str">
        <f>IF(O87="","",VLOOKUP(O87,'Data Validation'!H:I,2,0))</f>
        <v/>
      </c>
      <c r="Q87" s="108"/>
      <c r="R87" s="16"/>
      <c r="S87" s="52" t="str">
        <f t="shared" si="20"/>
        <v/>
      </c>
      <c r="T87" s="19"/>
      <c r="U87" s="52" t="str">
        <f t="shared" si="21"/>
        <v/>
      </c>
      <c r="V87" s="19"/>
      <c r="W87" s="52" t="str">
        <f t="shared" si="22"/>
        <v/>
      </c>
      <c r="X87" s="19"/>
      <c r="Y87" s="52" t="str">
        <f t="shared" si="23"/>
        <v/>
      </c>
      <c r="Z87" s="31" t="str">
        <f t="shared" si="24"/>
        <v/>
      </c>
      <c r="AA87" s="31" t="str">
        <f t="shared" si="25"/>
        <v/>
      </c>
      <c r="AB87" s="31" t="str">
        <f t="shared" si="26"/>
        <v/>
      </c>
      <c r="AC87" s="32" t="str">
        <f t="shared" si="27"/>
        <v/>
      </c>
      <c r="AD87" s="100" t="str">
        <f t="shared" si="33"/>
        <v/>
      </c>
      <c r="AE87" s="14"/>
      <c r="AF87" s="111" t="str">
        <f t="shared" si="34"/>
        <v/>
      </c>
      <c r="AG87" s="34" t="str">
        <f t="shared" si="28"/>
        <v/>
      </c>
      <c r="AH87" s="34" t="str">
        <f t="shared" si="29"/>
        <v/>
      </c>
      <c r="AI87" s="35" t="str">
        <f t="shared" si="30"/>
        <v/>
      </c>
      <c r="AJ87" s="33" t="str">
        <f t="shared" si="31"/>
        <v/>
      </c>
      <c r="AK87" s="13"/>
      <c r="AL87" s="13"/>
      <c r="AM87" s="13"/>
      <c r="AN87" s="13"/>
    </row>
    <row r="88" spans="1:40" ht="17.25" customHeight="1" x14ac:dyDescent="0.3">
      <c r="A88" s="9" t="s">
        <v>181</v>
      </c>
      <c r="B88" s="11"/>
      <c r="C88" s="11"/>
      <c r="D88" s="58" t="str">
        <f t="shared" si="32"/>
        <v/>
      </c>
      <c r="E88" s="109" t="str">
        <f t="shared" si="17"/>
        <v/>
      </c>
      <c r="F88" s="25"/>
      <c r="G88" s="12"/>
      <c r="H88" s="12"/>
      <c r="I88" s="12"/>
      <c r="J88" s="12"/>
      <c r="K88" s="12"/>
      <c r="L88" s="12"/>
      <c r="M88" s="113"/>
      <c r="N88" s="113"/>
      <c r="O88" s="29"/>
      <c r="P88" s="52" t="str">
        <f>IF(O88="","",VLOOKUP(O88,'Data Validation'!H:I,2,0))</f>
        <v/>
      </c>
      <c r="Q88" s="108"/>
      <c r="R88" s="16"/>
      <c r="S88" s="52" t="str">
        <f t="shared" si="20"/>
        <v/>
      </c>
      <c r="T88" s="19"/>
      <c r="U88" s="52" t="str">
        <f t="shared" si="21"/>
        <v/>
      </c>
      <c r="V88" s="19"/>
      <c r="W88" s="52" t="str">
        <f t="shared" si="22"/>
        <v/>
      </c>
      <c r="X88" s="19"/>
      <c r="Y88" s="52" t="str">
        <f t="shared" si="23"/>
        <v/>
      </c>
      <c r="Z88" s="31" t="str">
        <f t="shared" si="24"/>
        <v/>
      </c>
      <c r="AA88" s="31" t="str">
        <f t="shared" si="25"/>
        <v/>
      </c>
      <c r="AB88" s="31" t="str">
        <f t="shared" si="26"/>
        <v/>
      </c>
      <c r="AC88" s="32" t="str">
        <f t="shared" si="27"/>
        <v/>
      </c>
      <c r="AD88" s="100" t="str">
        <f t="shared" si="33"/>
        <v/>
      </c>
      <c r="AE88" s="14"/>
      <c r="AF88" s="111" t="str">
        <f t="shared" si="34"/>
        <v/>
      </c>
      <c r="AG88" s="34" t="str">
        <f t="shared" si="28"/>
        <v/>
      </c>
      <c r="AH88" s="34" t="str">
        <f t="shared" si="29"/>
        <v/>
      </c>
      <c r="AI88" s="35" t="str">
        <f t="shared" si="30"/>
        <v/>
      </c>
      <c r="AJ88" s="33" t="str">
        <f t="shared" si="31"/>
        <v/>
      </c>
      <c r="AK88" s="13"/>
      <c r="AL88" s="13"/>
      <c r="AM88" s="13"/>
      <c r="AN88" s="13"/>
    </row>
    <row r="89" spans="1:40" ht="17.25" customHeight="1" x14ac:dyDescent="0.3">
      <c r="A89" s="9" t="s">
        <v>182</v>
      </c>
      <c r="B89" s="11"/>
      <c r="C89" s="11"/>
      <c r="D89" s="58" t="str">
        <f t="shared" si="32"/>
        <v/>
      </c>
      <c r="E89" s="109" t="str">
        <f t="shared" si="17"/>
        <v/>
      </c>
      <c r="F89" s="25"/>
      <c r="G89" s="12"/>
      <c r="H89" s="12"/>
      <c r="I89" s="12"/>
      <c r="J89" s="12"/>
      <c r="K89" s="12"/>
      <c r="L89" s="12"/>
      <c r="M89" s="113"/>
      <c r="N89" s="113"/>
      <c r="O89" s="29"/>
      <c r="P89" s="52" t="str">
        <f>IF(O89="","",VLOOKUP(O89,'Data Validation'!H:I,2,0))</f>
        <v/>
      </c>
      <c r="Q89" s="108"/>
      <c r="R89" s="16"/>
      <c r="S89" s="52" t="str">
        <f t="shared" si="20"/>
        <v/>
      </c>
      <c r="T89" s="19"/>
      <c r="U89" s="52" t="str">
        <f t="shared" si="21"/>
        <v/>
      </c>
      <c r="V89" s="19"/>
      <c r="W89" s="52" t="str">
        <f t="shared" si="22"/>
        <v/>
      </c>
      <c r="X89" s="19"/>
      <c r="Y89" s="52" t="str">
        <f t="shared" si="23"/>
        <v/>
      </c>
      <c r="Z89" s="31" t="str">
        <f t="shared" si="24"/>
        <v/>
      </c>
      <c r="AA89" s="31" t="str">
        <f t="shared" si="25"/>
        <v/>
      </c>
      <c r="AB89" s="31" t="str">
        <f t="shared" si="26"/>
        <v/>
      </c>
      <c r="AC89" s="32" t="str">
        <f t="shared" si="27"/>
        <v/>
      </c>
      <c r="AD89" s="100" t="str">
        <f t="shared" si="33"/>
        <v/>
      </c>
      <c r="AE89" s="14"/>
      <c r="AF89" s="111" t="str">
        <f t="shared" si="34"/>
        <v/>
      </c>
      <c r="AG89" s="34" t="str">
        <f t="shared" si="28"/>
        <v/>
      </c>
      <c r="AH89" s="34" t="str">
        <f t="shared" si="29"/>
        <v/>
      </c>
      <c r="AI89" s="35" t="str">
        <f t="shared" si="30"/>
        <v/>
      </c>
      <c r="AJ89" s="33" t="str">
        <f t="shared" si="31"/>
        <v/>
      </c>
      <c r="AK89" s="13"/>
      <c r="AL89" s="13"/>
      <c r="AM89" s="13"/>
      <c r="AN89" s="13"/>
    </row>
    <row r="90" spans="1:40" ht="17.25" customHeight="1" x14ac:dyDescent="0.3">
      <c r="A90" s="9" t="s">
        <v>183</v>
      </c>
      <c r="B90" s="11"/>
      <c r="C90" s="11"/>
      <c r="D90" s="58" t="str">
        <f t="shared" si="32"/>
        <v/>
      </c>
      <c r="E90" s="109" t="str">
        <f t="shared" si="17"/>
        <v/>
      </c>
      <c r="F90" s="25"/>
      <c r="G90" s="12"/>
      <c r="H90" s="12"/>
      <c r="I90" s="12"/>
      <c r="J90" s="12"/>
      <c r="K90" s="12"/>
      <c r="L90" s="12"/>
      <c r="M90" s="113"/>
      <c r="N90" s="113"/>
      <c r="O90" s="29"/>
      <c r="P90" s="52" t="str">
        <f>IF(O90="","",VLOOKUP(O90,'Data Validation'!H:I,2,0))</f>
        <v/>
      </c>
      <c r="Q90" s="108"/>
      <c r="R90" s="16"/>
      <c r="S90" s="52" t="str">
        <f t="shared" si="20"/>
        <v/>
      </c>
      <c r="T90" s="19"/>
      <c r="U90" s="52" t="str">
        <f t="shared" si="21"/>
        <v/>
      </c>
      <c r="V90" s="19"/>
      <c r="W90" s="52" t="str">
        <f t="shared" si="22"/>
        <v/>
      </c>
      <c r="X90" s="19"/>
      <c r="Y90" s="52" t="str">
        <f t="shared" si="23"/>
        <v/>
      </c>
      <c r="Z90" s="31" t="str">
        <f t="shared" si="24"/>
        <v/>
      </c>
      <c r="AA90" s="31" t="str">
        <f t="shared" si="25"/>
        <v/>
      </c>
      <c r="AB90" s="31" t="str">
        <f t="shared" si="26"/>
        <v/>
      </c>
      <c r="AC90" s="32" t="str">
        <f t="shared" si="27"/>
        <v/>
      </c>
      <c r="AD90" s="100" t="str">
        <f t="shared" si="33"/>
        <v/>
      </c>
      <c r="AE90" s="14"/>
      <c r="AF90" s="111" t="str">
        <f t="shared" si="34"/>
        <v/>
      </c>
      <c r="AG90" s="34" t="str">
        <f t="shared" si="28"/>
        <v/>
      </c>
      <c r="AH90" s="34" t="str">
        <f t="shared" si="29"/>
        <v/>
      </c>
      <c r="AI90" s="35" t="str">
        <f t="shared" si="30"/>
        <v/>
      </c>
      <c r="AJ90" s="33" t="str">
        <f t="shared" si="31"/>
        <v/>
      </c>
      <c r="AK90" s="13"/>
      <c r="AL90" s="13"/>
      <c r="AM90" s="13"/>
      <c r="AN90" s="13"/>
    </row>
    <row r="91" spans="1:40" ht="17.25" customHeight="1" x14ac:dyDescent="0.3">
      <c r="A91" s="9" t="s">
        <v>184</v>
      </c>
      <c r="B91" s="11"/>
      <c r="C91" s="11"/>
      <c r="D91" s="58" t="str">
        <f t="shared" si="32"/>
        <v/>
      </c>
      <c r="E91" s="109" t="str">
        <f t="shared" si="17"/>
        <v/>
      </c>
      <c r="F91" s="25"/>
      <c r="G91" s="12"/>
      <c r="H91" s="12"/>
      <c r="I91" s="12"/>
      <c r="J91" s="12"/>
      <c r="K91" s="12"/>
      <c r="L91" s="12"/>
      <c r="M91" s="113"/>
      <c r="N91" s="113"/>
      <c r="O91" s="29"/>
      <c r="P91" s="52" t="str">
        <f>IF(O91="","",VLOOKUP(O91,'Data Validation'!H:I,2,0))</f>
        <v/>
      </c>
      <c r="Q91" s="108"/>
      <c r="R91" s="16"/>
      <c r="S91" s="52" t="str">
        <f t="shared" si="20"/>
        <v/>
      </c>
      <c r="T91" s="19"/>
      <c r="U91" s="52" t="str">
        <f t="shared" si="21"/>
        <v/>
      </c>
      <c r="V91" s="19"/>
      <c r="W91" s="52" t="str">
        <f t="shared" si="22"/>
        <v/>
      </c>
      <c r="X91" s="19"/>
      <c r="Y91" s="52" t="str">
        <f t="shared" si="23"/>
        <v/>
      </c>
      <c r="Z91" s="31" t="str">
        <f t="shared" si="24"/>
        <v/>
      </c>
      <c r="AA91" s="31" t="str">
        <f t="shared" si="25"/>
        <v/>
      </c>
      <c r="AB91" s="31" t="str">
        <f t="shared" si="26"/>
        <v/>
      </c>
      <c r="AC91" s="32" t="str">
        <f t="shared" si="27"/>
        <v/>
      </c>
      <c r="AD91" s="100" t="str">
        <f t="shared" si="33"/>
        <v/>
      </c>
      <c r="AE91" s="14"/>
      <c r="AF91" s="111" t="str">
        <f t="shared" si="34"/>
        <v/>
      </c>
      <c r="AG91" s="34" t="str">
        <f t="shared" si="28"/>
        <v/>
      </c>
      <c r="AH91" s="34" t="str">
        <f t="shared" si="29"/>
        <v/>
      </c>
      <c r="AI91" s="35" t="str">
        <f t="shared" si="30"/>
        <v/>
      </c>
      <c r="AJ91" s="33" t="str">
        <f t="shared" si="31"/>
        <v/>
      </c>
      <c r="AK91" s="13"/>
      <c r="AL91" s="13"/>
      <c r="AM91" s="13"/>
      <c r="AN91" s="13"/>
    </row>
    <row r="92" spans="1:40" ht="17.25" customHeight="1" x14ac:dyDescent="0.3">
      <c r="A92" s="9" t="s">
        <v>185</v>
      </c>
      <c r="B92" s="11"/>
      <c r="C92" s="11"/>
      <c r="D92" s="58" t="str">
        <f t="shared" si="32"/>
        <v/>
      </c>
      <c r="E92" s="109" t="str">
        <f t="shared" si="17"/>
        <v/>
      </c>
      <c r="F92" s="25"/>
      <c r="G92" s="12"/>
      <c r="H92" s="12"/>
      <c r="I92" s="12"/>
      <c r="J92" s="12"/>
      <c r="K92" s="12"/>
      <c r="L92" s="12"/>
      <c r="M92" s="113"/>
      <c r="N92" s="113"/>
      <c r="O92" s="29"/>
      <c r="P92" s="52" t="str">
        <f>IF(O92="","",VLOOKUP(O92,'Data Validation'!H:I,2,0))</f>
        <v/>
      </c>
      <c r="Q92" s="108"/>
      <c r="R92" s="16"/>
      <c r="S92" s="52" t="str">
        <f t="shared" si="20"/>
        <v/>
      </c>
      <c r="T92" s="19"/>
      <c r="U92" s="52" t="str">
        <f t="shared" si="21"/>
        <v/>
      </c>
      <c r="V92" s="19"/>
      <c r="W92" s="52" t="str">
        <f t="shared" si="22"/>
        <v/>
      </c>
      <c r="X92" s="19"/>
      <c r="Y92" s="52" t="str">
        <f t="shared" si="23"/>
        <v/>
      </c>
      <c r="Z92" s="31" t="str">
        <f t="shared" si="24"/>
        <v/>
      </c>
      <c r="AA92" s="31" t="str">
        <f t="shared" si="25"/>
        <v/>
      </c>
      <c r="AB92" s="31" t="str">
        <f t="shared" si="26"/>
        <v/>
      </c>
      <c r="AC92" s="32" t="str">
        <f t="shared" si="27"/>
        <v/>
      </c>
      <c r="AD92" s="100" t="str">
        <f t="shared" si="33"/>
        <v/>
      </c>
      <c r="AE92" s="14"/>
      <c r="AF92" s="111" t="str">
        <f t="shared" si="34"/>
        <v/>
      </c>
      <c r="AG92" s="34" t="str">
        <f t="shared" si="28"/>
        <v/>
      </c>
      <c r="AH92" s="34" t="str">
        <f t="shared" si="29"/>
        <v/>
      </c>
      <c r="AI92" s="35" t="str">
        <f t="shared" si="30"/>
        <v/>
      </c>
      <c r="AJ92" s="33" t="str">
        <f t="shared" si="31"/>
        <v/>
      </c>
      <c r="AK92" s="13"/>
      <c r="AL92" s="13"/>
      <c r="AM92" s="13"/>
      <c r="AN92" s="13"/>
    </row>
    <row r="93" spans="1:40" ht="17.25" customHeight="1" x14ac:dyDescent="0.3">
      <c r="A93" s="9" t="s">
        <v>186</v>
      </c>
      <c r="B93" s="11"/>
      <c r="C93" s="11"/>
      <c r="D93" s="58" t="str">
        <f t="shared" si="32"/>
        <v/>
      </c>
      <c r="E93" s="109" t="str">
        <f t="shared" si="17"/>
        <v/>
      </c>
      <c r="F93" s="25"/>
      <c r="G93" s="12"/>
      <c r="H93" s="12"/>
      <c r="I93" s="12"/>
      <c r="J93" s="12"/>
      <c r="K93" s="12"/>
      <c r="L93" s="12"/>
      <c r="M93" s="113"/>
      <c r="N93" s="113"/>
      <c r="O93" s="29"/>
      <c r="P93" s="52" t="str">
        <f>IF(O93="","",VLOOKUP(O93,'Data Validation'!H:I,2,0))</f>
        <v/>
      </c>
      <c r="Q93" s="108"/>
      <c r="R93" s="16"/>
      <c r="S93" s="52" t="str">
        <f t="shared" si="20"/>
        <v/>
      </c>
      <c r="T93" s="19"/>
      <c r="U93" s="52" t="str">
        <f t="shared" si="21"/>
        <v/>
      </c>
      <c r="V93" s="19"/>
      <c r="W93" s="52" t="str">
        <f t="shared" si="22"/>
        <v/>
      </c>
      <c r="X93" s="19"/>
      <c r="Y93" s="52" t="str">
        <f t="shared" si="23"/>
        <v/>
      </c>
      <c r="Z93" s="31" t="str">
        <f t="shared" si="24"/>
        <v/>
      </c>
      <c r="AA93" s="31" t="str">
        <f t="shared" si="25"/>
        <v/>
      </c>
      <c r="AB93" s="31" t="str">
        <f t="shared" si="26"/>
        <v/>
      </c>
      <c r="AC93" s="32" t="str">
        <f t="shared" si="27"/>
        <v/>
      </c>
      <c r="AD93" s="100" t="str">
        <f t="shared" si="33"/>
        <v/>
      </c>
      <c r="AE93" s="14"/>
      <c r="AF93" s="111" t="str">
        <f t="shared" si="34"/>
        <v/>
      </c>
      <c r="AG93" s="34" t="str">
        <f t="shared" si="28"/>
        <v/>
      </c>
      <c r="AH93" s="34" t="str">
        <f t="shared" si="29"/>
        <v/>
      </c>
      <c r="AI93" s="35" t="str">
        <f t="shared" si="30"/>
        <v/>
      </c>
      <c r="AJ93" s="33" t="str">
        <f t="shared" si="31"/>
        <v/>
      </c>
      <c r="AK93" s="13"/>
      <c r="AL93" s="13"/>
      <c r="AM93" s="13"/>
      <c r="AN93" s="13"/>
    </row>
    <row r="94" spans="1:40" ht="17.25" customHeight="1" x14ac:dyDescent="0.3">
      <c r="A94" s="9" t="s">
        <v>187</v>
      </c>
      <c r="B94" s="11"/>
      <c r="C94" s="11"/>
      <c r="D94" s="58" t="str">
        <f t="shared" si="32"/>
        <v/>
      </c>
      <c r="E94" s="109" t="str">
        <f t="shared" si="17"/>
        <v/>
      </c>
      <c r="F94" s="25"/>
      <c r="G94" s="12"/>
      <c r="H94" s="12"/>
      <c r="I94" s="12"/>
      <c r="J94" s="12"/>
      <c r="K94" s="12"/>
      <c r="L94" s="12"/>
      <c r="M94" s="113"/>
      <c r="N94" s="113"/>
      <c r="O94" s="29"/>
      <c r="P94" s="52" t="str">
        <f>IF(O94="","",VLOOKUP(O94,'Data Validation'!H:I,2,0))</f>
        <v/>
      </c>
      <c r="Q94" s="108"/>
      <c r="R94" s="16"/>
      <c r="S94" s="52" t="str">
        <f t="shared" si="20"/>
        <v/>
      </c>
      <c r="T94" s="19"/>
      <c r="U94" s="52" t="str">
        <f t="shared" si="21"/>
        <v/>
      </c>
      <c r="V94" s="19"/>
      <c r="W94" s="52" t="str">
        <f t="shared" si="22"/>
        <v/>
      </c>
      <c r="X94" s="19"/>
      <c r="Y94" s="52" t="str">
        <f t="shared" si="23"/>
        <v/>
      </c>
      <c r="Z94" s="31" t="str">
        <f t="shared" si="24"/>
        <v/>
      </c>
      <c r="AA94" s="31" t="str">
        <f t="shared" si="25"/>
        <v/>
      </c>
      <c r="AB94" s="31" t="str">
        <f t="shared" si="26"/>
        <v/>
      </c>
      <c r="AC94" s="32" t="str">
        <f t="shared" si="27"/>
        <v/>
      </c>
      <c r="AD94" s="100" t="str">
        <f t="shared" si="33"/>
        <v/>
      </c>
      <c r="AE94" s="14"/>
      <c r="AF94" s="111" t="str">
        <f t="shared" si="34"/>
        <v/>
      </c>
      <c r="AG94" s="34" t="str">
        <f t="shared" si="28"/>
        <v/>
      </c>
      <c r="AH94" s="34" t="str">
        <f t="shared" si="29"/>
        <v/>
      </c>
      <c r="AI94" s="35" t="str">
        <f t="shared" si="30"/>
        <v/>
      </c>
      <c r="AJ94" s="33" t="str">
        <f t="shared" si="31"/>
        <v/>
      </c>
      <c r="AK94" s="13"/>
      <c r="AL94" s="13"/>
      <c r="AM94" s="13"/>
      <c r="AN94" s="13"/>
    </row>
    <row r="95" spans="1:40" ht="17.25" customHeight="1" x14ac:dyDescent="0.3">
      <c r="A95" s="9" t="s">
        <v>188</v>
      </c>
      <c r="B95" s="11"/>
      <c r="C95" s="11"/>
      <c r="D95" s="58" t="str">
        <f t="shared" si="32"/>
        <v/>
      </c>
      <c r="E95" s="109" t="str">
        <f t="shared" si="17"/>
        <v/>
      </c>
      <c r="F95" s="25"/>
      <c r="G95" s="12"/>
      <c r="H95" s="12"/>
      <c r="I95" s="12"/>
      <c r="J95" s="12"/>
      <c r="K95" s="12"/>
      <c r="L95" s="12"/>
      <c r="M95" s="113"/>
      <c r="N95" s="113"/>
      <c r="O95" s="29"/>
      <c r="P95" s="52" t="str">
        <f>IF(O95="","",VLOOKUP(O95,'Data Validation'!H:I,2,0))</f>
        <v/>
      </c>
      <c r="Q95" s="108"/>
      <c r="R95" s="16"/>
      <c r="S95" s="52" t="str">
        <f t="shared" si="20"/>
        <v/>
      </c>
      <c r="T95" s="19"/>
      <c r="U95" s="52" t="str">
        <f t="shared" si="21"/>
        <v/>
      </c>
      <c r="V95" s="19"/>
      <c r="W95" s="52" t="str">
        <f t="shared" si="22"/>
        <v/>
      </c>
      <c r="X95" s="19"/>
      <c r="Y95" s="52" t="str">
        <f t="shared" si="23"/>
        <v/>
      </c>
      <c r="Z95" s="31" t="str">
        <f t="shared" si="24"/>
        <v/>
      </c>
      <c r="AA95" s="31" t="str">
        <f t="shared" si="25"/>
        <v/>
      </c>
      <c r="AB95" s="31" t="str">
        <f t="shared" si="26"/>
        <v/>
      </c>
      <c r="AC95" s="32" t="str">
        <f t="shared" si="27"/>
        <v/>
      </c>
      <c r="AD95" s="100" t="str">
        <f t="shared" si="33"/>
        <v/>
      </c>
      <c r="AE95" s="14"/>
      <c r="AF95" s="111" t="str">
        <f t="shared" si="34"/>
        <v/>
      </c>
      <c r="AG95" s="34" t="str">
        <f t="shared" si="28"/>
        <v/>
      </c>
      <c r="AH95" s="34" t="str">
        <f t="shared" si="29"/>
        <v/>
      </c>
      <c r="AI95" s="35" t="str">
        <f t="shared" si="30"/>
        <v/>
      </c>
      <c r="AJ95" s="33" t="str">
        <f t="shared" si="31"/>
        <v/>
      </c>
      <c r="AK95" s="13"/>
      <c r="AL95" s="13"/>
      <c r="AM95" s="13"/>
      <c r="AN95" s="13"/>
    </row>
    <row r="96" spans="1:40" ht="17.25" customHeight="1" x14ac:dyDescent="0.3">
      <c r="A96" s="9" t="s">
        <v>189</v>
      </c>
      <c r="B96" s="11"/>
      <c r="C96" s="11"/>
      <c r="D96" s="58" t="str">
        <f t="shared" si="32"/>
        <v/>
      </c>
      <c r="E96" s="109" t="str">
        <f t="shared" si="17"/>
        <v/>
      </c>
      <c r="F96" s="25"/>
      <c r="G96" s="12"/>
      <c r="H96" s="12"/>
      <c r="I96" s="12"/>
      <c r="J96" s="12"/>
      <c r="K96" s="12"/>
      <c r="L96" s="12"/>
      <c r="M96" s="113"/>
      <c r="N96" s="113"/>
      <c r="O96" s="29"/>
      <c r="P96" s="52" t="str">
        <f>IF(O96="","",VLOOKUP(O96,'Data Validation'!H:I,2,0))</f>
        <v/>
      </c>
      <c r="Q96" s="108"/>
      <c r="R96" s="16"/>
      <c r="S96" s="52" t="str">
        <f t="shared" si="20"/>
        <v/>
      </c>
      <c r="T96" s="19"/>
      <c r="U96" s="52" t="str">
        <f t="shared" si="21"/>
        <v/>
      </c>
      <c r="V96" s="19"/>
      <c r="W96" s="52" t="str">
        <f t="shared" si="22"/>
        <v/>
      </c>
      <c r="X96" s="19"/>
      <c r="Y96" s="52" t="str">
        <f t="shared" si="23"/>
        <v/>
      </c>
      <c r="Z96" s="31" t="str">
        <f t="shared" si="24"/>
        <v/>
      </c>
      <c r="AA96" s="31" t="str">
        <f t="shared" si="25"/>
        <v/>
      </c>
      <c r="AB96" s="31" t="str">
        <f t="shared" si="26"/>
        <v/>
      </c>
      <c r="AC96" s="32" t="str">
        <f t="shared" si="27"/>
        <v/>
      </c>
      <c r="AD96" s="100" t="str">
        <f t="shared" si="33"/>
        <v/>
      </c>
      <c r="AE96" s="14"/>
      <c r="AF96" s="111" t="str">
        <f t="shared" si="34"/>
        <v/>
      </c>
      <c r="AG96" s="34" t="str">
        <f t="shared" si="28"/>
        <v/>
      </c>
      <c r="AH96" s="34" t="str">
        <f t="shared" si="29"/>
        <v/>
      </c>
      <c r="AI96" s="35" t="str">
        <f t="shared" si="30"/>
        <v/>
      </c>
      <c r="AJ96" s="33" t="str">
        <f t="shared" si="31"/>
        <v/>
      </c>
      <c r="AK96" s="13"/>
      <c r="AL96" s="13"/>
      <c r="AM96" s="13"/>
      <c r="AN96" s="13"/>
    </row>
    <row r="97" spans="1:40" ht="17.25" customHeight="1" x14ac:dyDescent="0.3">
      <c r="A97" s="9" t="s">
        <v>190</v>
      </c>
      <c r="B97" s="11"/>
      <c r="C97" s="11"/>
      <c r="D97" s="58" t="str">
        <f t="shared" si="32"/>
        <v/>
      </c>
      <c r="E97" s="109" t="str">
        <f t="shared" si="17"/>
        <v/>
      </c>
      <c r="F97" s="25"/>
      <c r="G97" s="12"/>
      <c r="H97" s="12"/>
      <c r="I97" s="12"/>
      <c r="J97" s="12"/>
      <c r="K97" s="12"/>
      <c r="L97" s="12"/>
      <c r="M97" s="113"/>
      <c r="N97" s="113"/>
      <c r="O97" s="29"/>
      <c r="P97" s="52" t="str">
        <f>IF(O97="","",VLOOKUP(O97,'Data Validation'!H:I,2,0))</f>
        <v/>
      </c>
      <c r="Q97" s="108"/>
      <c r="R97" s="16"/>
      <c r="S97" s="52" t="str">
        <f t="shared" si="20"/>
        <v/>
      </c>
      <c r="T97" s="19"/>
      <c r="U97" s="52" t="str">
        <f t="shared" si="21"/>
        <v/>
      </c>
      <c r="V97" s="19"/>
      <c r="W97" s="52" t="str">
        <f t="shared" si="22"/>
        <v/>
      </c>
      <c r="X97" s="19"/>
      <c r="Y97" s="52" t="str">
        <f t="shared" si="23"/>
        <v/>
      </c>
      <c r="Z97" s="31" t="str">
        <f t="shared" si="24"/>
        <v/>
      </c>
      <c r="AA97" s="31" t="str">
        <f t="shared" si="25"/>
        <v/>
      </c>
      <c r="AB97" s="31" t="str">
        <f t="shared" si="26"/>
        <v/>
      </c>
      <c r="AC97" s="32" t="str">
        <f t="shared" si="27"/>
        <v/>
      </c>
      <c r="AD97" s="100" t="str">
        <f t="shared" si="33"/>
        <v/>
      </c>
      <c r="AE97" s="14"/>
      <c r="AF97" s="111" t="str">
        <f t="shared" si="34"/>
        <v/>
      </c>
      <c r="AG97" s="34" t="str">
        <f t="shared" si="28"/>
        <v/>
      </c>
      <c r="AH97" s="34" t="str">
        <f t="shared" si="29"/>
        <v/>
      </c>
      <c r="AI97" s="35" t="str">
        <f t="shared" si="30"/>
        <v/>
      </c>
      <c r="AJ97" s="33" t="str">
        <f t="shared" si="31"/>
        <v/>
      </c>
      <c r="AK97" s="13"/>
      <c r="AL97" s="13"/>
      <c r="AM97" s="13"/>
      <c r="AN97" s="13"/>
    </row>
    <row r="98" spans="1:40" ht="17.25" customHeight="1" x14ac:dyDescent="0.3">
      <c r="A98" s="9" t="s">
        <v>191</v>
      </c>
      <c r="B98" s="11"/>
      <c r="C98" s="11"/>
      <c r="D98" s="58" t="str">
        <f t="shared" si="32"/>
        <v/>
      </c>
      <c r="E98" s="109" t="str">
        <f t="shared" si="17"/>
        <v/>
      </c>
      <c r="F98" s="25"/>
      <c r="G98" s="12"/>
      <c r="H98" s="12"/>
      <c r="I98" s="12"/>
      <c r="J98" s="12"/>
      <c r="K98" s="12"/>
      <c r="L98" s="12"/>
      <c r="M98" s="113"/>
      <c r="N98" s="113"/>
      <c r="O98" s="29"/>
      <c r="P98" s="52" t="str">
        <f>IF(O98="","",VLOOKUP(O98,'Data Validation'!H:I,2,0))</f>
        <v/>
      </c>
      <c r="Q98" s="108"/>
      <c r="R98" s="16"/>
      <c r="S98" s="52" t="str">
        <f t="shared" si="20"/>
        <v/>
      </c>
      <c r="T98" s="19"/>
      <c r="U98" s="52" t="str">
        <f t="shared" si="21"/>
        <v/>
      </c>
      <c r="V98" s="19"/>
      <c r="W98" s="52" t="str">
        <f t="shared" si="22"/>
        <v/>
      </c>
      <c r="X98" s="19"/>
      <c r="Y98" s="52" t="str">
        <f t="shared" si="23"/>
        <v/>
      </c>
      <c r="Z98" s="31" t="str">
        <f t="shared" si="24"/>
        <v/>
      </c>
      <c r="AA98" s="31" t="str">
        <f t="shared" si="25"/>
        <v/>
      </c>
      <c r="AB98" s="31" t="str">
        <f t="shared" si="26"/>
        <v/>
      </c>
      <c r="AC98" s="32" t="str">
        <f t="shared" si="27"/>
        <v/>
      </c>
      <c r="AD98" s="100" t="str">
        <f t="shared" si="33"/>
        <v/>
      </c>
      <c r="AE98" s="14"/>
      <c r="AF98" s="111" t="str">
        <f t="shared" si="34"/>
        <v/>
      </c>
      <c r="AG98" s="34" t="str">
        <f t="shared" si="28"/>
        <v/>
      </c>
      <c r="AH98" s="34" t="str">
        <f t="shared" si="29"/>
        <v/>
      </c>
      <c r="AI98" s="35" t="str">
        <f t="shared" si="30"/>
        <v/>
      </c>
      <c r="AJ98" s="33" t="str">
        <f t="shared" si="31"/>
        <v/>
      </c>
      <c r="AK98" s="13"/>
      <c r="AL98" s="13"/>
      <c r="AM98" s="13"/>
      <c r="AN98" s="13"/>
    </row>
    <row r="99" spans="1:40" ht="17.25" customHeight="1" x14ac:dyDescent="0.3">
      <c r="A99" s="9" t="s">
        <v>192</v>
      </c>
      <c r="B99" s="11"/>
      <c r="C99" s="11"/>
      <c r="D99" s="58" t="str">
        <f t="shared" si="32"/>
        <v/>
      </c>
      <c r="E99" s="109" t="str">
        <f t="shared" ref="E99:E103" si="35">IF(B99="","",C99-B99)</f>
        <v/>
      </c>
      <c r="F99" s="25"/>
      <c r="G99" s="12"/>
      <c r="H99" s="12"/>
      <c r="I99" s="12"/>
      <c r="J99" s="12"/>
      <c r="K99" s="12"/>
      <c r="L99" s="12"/>
      <c r="M99" s="113"/>
      <c r="N99" s="113"/>
      <c r="O99" s="29"/>
      <c r="P99" s="52" t="str">
        <f>IF(O99="","",VLOOKUP(O99,'Data Validation'!H:I,2,0))</f>
        <v/>
      </c>
      <c r="Q99" s="108"/>
      <c r="R99" s="16"/>
      <c r="S99" s="52" t="str">
        <f t="shared" si="20"/>
        <v/>
      </c>
      <c r="T99" s="19"/>
      <c r="U99" s="52" t="str">
        <f t="shared" si="21"/>
        <v/>
      </c>
      <c r="V99" s="19"/>
      <c r="W99" s="52" t="str">
        <f t="shared" si="22"/>
        <v/>
      </c>
      <c r="X99" s="19"/>
      <c r="Y99" s="52" t="str">
        <f t="shared" si="23"/>
        <v/>
      </c>
      <c r="Z99" s="31" t="str">
        <f t="shared" si="24"/>
        <v/>
      </c>
      <c r="AA99" s="31" t="str">
        <f t="shared" si="25"/>
        <v/>
      </c>
      <c r="AB99" s="31" t="str">
        <f t="shared" si="26"/>
        <v/>
      </c>
      <c r="AC99" s="32" t="str">
        <f t="shared" si="27"/>
        <v/>
      </c>
      <c r="AD99" s="100" t="str">
        <f t="shared" si="33"/>
        <v/>
      </c>
      <c r="AE99" s="14"/>
      <c r="AF99" s="111" t="str">
        <f t="shared" si="34"/>
        <v/>
      </c>
      <c r="AG99" s="34" t="str">
        <f t="shared" si="28"/>
        <v/>
      </c>
      <c r="AH99" s="34" t="str">
        <f t="shared" si="29"/>
        <v/>
      </c>
      <c r="AI99" s="35" t="str">
        <f t="shared" ref="AI99:AI103" si="36">IF(AG99&lt;N(AH99),AG99-AH98,"")</f>
        <v/>
      </c>
      <c r="AJ99" s="33" t="str">
        <f t="shared" ref="AJ99:AJ103" si="37">IF(AI99&lt;&gt;"",-AI99/AH99,"")</f>
        <v/>
      </c>
      <c r="AK99" s="13"/>
      <c r="AL99" s="13"/>
      <c r="AM99" s="13"/>
      <c r="AN99" s="13"/>
    </row>
    <row r="100" spans="1:40" ht="17.25" customHeight="1" x14ac:dyDescent="0.3">
      <c r="A100" s="9" t="s">
        <v>193</v>
      </c>
      <c r="B100" s="11"/>
      <c r="C100" s="11"/>
      <c r="D100" s="58" t="str">
        <f t="shared" si="32"/>
        <v/>
      </c>
      <c r="E100" s="109" t="str">
        <f t="shared" si="35"/>
        <v/>
      </c>
      <c r="F100" s="25"/>
      <c r="G100" s="12"/>
      <c r="H100" s="12"/>
      <c r="I100" s="12"/>
      <c r="J100" s="12"/>
      <c r="K100" s="12"/>
      <c r="L100" s="12"/>
      <c r="M100" s="113"/>
      <c r="N100" s="113"/>
      <c r="O100" s="29"/>
      <c r="P100" s="52" t="str">
        <f>IF(O100="","",VLOOKUP(O100,'Data Validation'!H:I,2,0))</f>
        <v/>
      </c>
      <c r="Q100" s="108"/>
      <c r="R100" s="16"/>
      <c r="S100" s="52" t="str">
        <f t="shared" si="20"/>
        <v/>
      </c>
      <c r="T100" s="19"/>
      <c r="U100" s="52" t="str">
        <f t="shared" si="21"/>
        <v/>
      </c>
      <c r="V100" s="19"/>
      <c r="W100" s="52" t="str">
        <f t="shared" si="22"/>
        <v/>
      </c>
      <c r="X100" s="19"/>
      <c r="Y100" s="52" t="str">
        <f t="shared" si="23"/>
        <v/>
      </c>
      <c r="Z100" s="31" t="str">
        <f t="shared" si="24"/>
        <v/>
      </c>
      <c r="AA100" s="31" t="str">
        <f t="shared" si="25"/>
        <v/>
      </c>
      <c r="AB100" s="31" t="str">
        <f t="shared" si="26"/>
        <v/>
      </c>
      <c r="AC100" s="32" t="str">
        <f t="shared" si="27"/>
        <v/>
      </c>
      <c r="AD100" s="100" t="str">
        <f t="shared" si="33"/>
        <v/>
      </c>
      <c r="AE100" s="14"/>
      <c r="AF100" s="111" t="str">
        <f t="shared" si="34"/>
        <v/>
      </c>
      <c r="AG100" s="34" t="str">
        <f t="shared" si="28"/>
        <v/>
      </c>
      <c r="AH100" s="34" t="str">
        <f t="shared" si="29"/>
        <v/>
      </c>
      <c r="AI100" s="35" t="str">
        <f t="shared" si="36"/>
        <v/>
      </c>
      <c r="AJ100" s="33" t="str">
        <f t="shared" si="37"/>
        <v/>
      </c>
      <c r="AK100" s="13"/>
      <c r="AL100" s="13"/>
      <c r="AM100" s="13"/>
      <c r="AN100" s="13"/>
    </row>
    <row r="101" spans="1:40" ht="17.25" customHeight="1" x14ac:dyDescent="0.3">
      <c r="A101" s="9" t="s">
        <v>194</v>
      </c>
      <c r="B101" s="11"/>
      <c r="C101" s="11"/>
      <c r="D101" s="58" t="str">
        <f t="shared" si="32"/>
        <v/>
      </c>
      <c r="E101" s="109" t="str">
        <f t="shared" si="35"/>
        <v/>
      </c>
      <c r="F101" s="25"/>
      <c r="G101" s="12"/>
      <c r="H101" s="12"/>
      <c r="I101" s="12"/>
      <c r="J101" s="12"/>
      <c r="K101" s="12"/>
      <c r="L101" s="12"/>
      <c r="M101" s="113"/>
      <c r="N101" s="113"/>
      <c r="O101" s="29"/>
      <c r="P101" s="52" t="str">
        <f>IF(O101="","",VLOOKUP(O101,'Data Validation'!H:I,2,0))</f>
        <v/>
      </c>
      <c r="Q101" s="108"/>
      <c r="R101" s="16"/>
      <c r="S101" s="52" t="str">
        <f t="shared" si="20"/>
        <v/>
      </c>
      <c r="T101" s="19"/>
      <c r="U101" s="52" t="str">
        <f t="shared" si="21"/>
        <v/>
      </c>
      <c r="V101" s="19"/>
      <c r="W101" s="52" t="str">
        <f t="shared" si="22"/>
        <v/>
      </c>
      <c r="X101" s="19"/>
      <c r="Y101" s="52" t="str">
        <f t="shared" si="23"/>
        <v/>
      </c>
      <c r="Z101" s="31" t="str">
        <f t="shared" si="24"/>
        <v/>
      </c>
      <c r="AA101" s="31" t="str">
        <f t="shared" si="25"/>
        <v/>
      </c>
      <c r="AB101" s="31" t="str">
        <f t="shared" si="26"/>
        <v/>
      </c>
      <c r="AC101" s="32" t="str">
        <f t="shared" si="27"/>
        <v/>
      </c>
      <c r="AD101" s="100" t="str">
        <f t="shared" si="33"/>
        <v/>
      </c>
      <c r="AE101" s="14"/>
      <c r="AF101" s="111" t="str">
        <f t="shared" si="34"/>
        <v/>
      </c>
      <c r="AG101" s="34" t="str">
        <f t="shared" si="28"/>
        <v/>
      </c>
      <c r="AH101" s="34" t="str">
        <f t="shared" si="29"/>
        <v/>
      </c>
      <c r="AI101" s="35" t="str">
        <f t="shared" si="36"/>
        <v/>
      </c>
      <c r="AJ101" s="33" t="str">
        <f t="shared" si="37"/>
        <v/>
      </c>
      <c r="AK101" s="13"/>
      <c r="AL101" s="13"/>
      <c r="AM101" s="13"/>
      <c r="AN101" s="13"/>
    </row>
    <row r="102" spans="1:40" ht="17.25" customHeight="1" x14ac:dyDescent="0.3">
      <c r="A102" s="9" t="s">
        <v>195</v>
      </c>
      <c r="B102" s="11"/>
      <c r="C102" s="11"/>
      <c r="D102" s="58" t="str">
        <f t="shared" si="32"/>
        <v/>
      </c>
      <c r="E102" s="109" t="str">
        <f t="shared" si="35"/>
        <v/>
      </c>
      <c r="F102" s="25"/>
      <c r="G102" s="12"/>
      <c r="H102" s="12"/>
      <c r="I102" s="12"/>
      <c r="J102" s="12"/>
      <c r="K102" s="12"/>
      <c r="L102" s="12"/>
      <c r="M102" s="113"/>
      <c r="N102" s="113"/>
      <c r="O102" s="29"/>
      <c r="P102" s="52" t="str">
        <f>IF(O102="","",VLOOKUP(O102,'Data Validation'!H:I,2,0))</f>
        <v/>
      </c>
      <c r="Q102" s="108"/>
      <c r="R102" s="16"/>
      <c r="S102" s="52" t="str">
        <f t="shared" si="20"/>
        <v/>
      </c>
      <c r="T102" s="19"/>
      <c r="U102" s="52" t="str">
        <f t="shared" si="21"/>
        <v/>
      </c>
      <c r="V102" s="19"/>
      <c r="W102" s="52" t="str">
        <f t="shared" si="22"/>
        <v/>
      </c>
      <c r="X102" s="19"/>
      <c r="Y102" s="52" t="str">
        <f t="shared" si="23"/>
        <v/>
      </c>
      <c r="Z102" s="31" t="str">
        <f t="shared" si="24"/>
        <v/>
      </c>
      <c r="AA102" s="31" t="str">
        <f t="shared" si="25"/>
        <v/>
      </c>
      <c r="AB102" s="31" t="str">
        <f t="shared" si="26"/>
        <v/>
      </c>
      <c r="AC102" s="32" t="str">
        <f t="shared" si="27"/>
        <v/>
      </c>
      <c r="AD102" s="100" t="str">
        <f t="shared" si="33"/>
        <v/>
      </c>
      <c r="AE102" s="14"/>
      <c r="AF102" s="111" t="str">
        <f t="shared" si="34"/>
        <v/>
      </c>
      <c r="AG102" s="34" t="str">
        <f t="shared" si="28"/>
        <v/>
      </c>
      <c r="AH102" s="34" t="str">
        <f t="shared" si="29"/>
        <v/>
      </c>
      <c r="AI102" s="35" t="str">
        <f t="shared" si="36"/>
        <v/>
      </c>
      <c r="AJ102" s="33" t="str">
        <f t="shared" si="37"/>
        <v/>
      </c>
      <c r="AK102" s="13"/>
      <c r="AL102" s="13"/>
      <c r="AM102" s="13"/>
      <c r="AN102" s="13"/>
    </row>
    <row r="103" spans="1:40" ht="17.25" customHeight="1" x14ac:dyDescent="0.3">
      <c r="A103" s="9" t="s">
        <v>243</v>
      </c>
      <c r="B103" s="11"/>
      <c r="C103" s="11"/>
      <c r="D103" s="58" t="str">
        <f t="shared" si="32"/>
        <v/>
      </c>
      <c r="E103" s="109" t="str">
        <f t="shared" si="35"/>
        <v/>
      </c>
      <c r="F103" s="25"/>
      <c r="G103" s="12"/>
      <c r="H103" s="12"/>
      <c r="I103" s="12"/>
      <c r="J103" s="12"/>
      <c r="K103" s="12"/>
      <c r="L103" s="12"/>
      <c r="M103" s="113"/>
      <c r="N103" s="113"/>
      <c r="O103" s="29"/>
      <c r="P103" s="52" t="str">
        <f>IF(O103="","",VLOOKUP(O103,'Data Validation'!H:I,2,0))</f>
        <v/>
      </c>
      <c r="Q103" s="108"/>
      <c r="R103" s="16"/>
      <c r="S103" s="52" t="str">
        <f t="shared" si="20"/>
        <v/>
      </c>
      <c r="T103" s="19"/>
      <c r="U103" s="52" t="str">
        <f t="shared" si="21"/>
        <v/>
      </c>
      <c r="V103" s="19"/>
      <c r="W103" s="52" t="str">
        <f t="shared" si="22"/>
        <v/>
      </c>
      <c r="X103" s="19"/>
      <c r="Y103" s="52" t="str">
        <f t="shared" si="23"/>
        <v/>
      </c>
      <c r="Z103" s="31" t="str">
        <f t="shared" si="24"/>
        <v/>
      </c>
      <c r="AA103" s="31" t="str">
        <f t="shared" si="25"/>
        <v/>
      </c>
      <c r="AB103" s="31" t="str">
        <f t="shared" si="26"/>
        <v/>
      </c>
      <c r="AC103" s="32" t="str">
        <f t="shared" si="27"/>
        <v/>
      </c>
      <c r="AD103" s="100" t="str">
        <f t="shared" si="33"/>
        <v/>
      </c>
      <c r="AE103" s="14"/>
      <c r="AF103" s="111" t="str">
        <f t="shared" si="34"/>
        <v/>
      </c>
      <c r="AG103" s="34" t="str">
        <f t="shared" si="28"/>
        <v/>
      </c>
      <c r="AH103" s="34" t="str">
        <f t="shared" si="29"/>
        <v/>
      </c>
      <c r="AI103" s="35" t="str">
        <f t="shared" si="36"/>
        <v/>
      </c>
      <c r="AJ103" s="33" t="str">
        <f t="shared" si="37"/>
        <v/>
      </c>
      <c r="AK103" s="13"/>
      <c r="AL103" s="13"/>
      <c r="AM103" s="13"/>
      <c r="AN103" s="13"/>
    </row>
    <row r="106" spans="1:40" x14ac:dyDescent="0.3">
      <c r="AE106" s="10"/>
    </row>
    <row r="114" spans="33:33" x14ac:dyDescent="0.3">
      <c r="AG114" s="130"/>
    </row>
  </sheetData>
  <sheetProtection algorithmName="SHA-512" hashValue="S/OdMXDvYipEnKlIZcZhfmJUGZ97lVB0sc630b/fLfNxaP3OXYCu4d+/17k3wzFtDK6KrpFrBQBkuv4/KasWEQ==" saltValue="pXV7TgnywqErAhg3YhZzKw==" spinCount="100000" sheet="1" formatCells="0" formatColumns="0" formatRows="0" insertColumns="0" insertRows="0" insertHyperlinks="0" deleteColumns="0" deleteRows="0" selectLockedCells="1" sort="0" autoFilter="0" pivotTables="0"/>
  <autoFilter ref="A3:AO103"/>
  <mergeCells count="3">
    <mergeCell ref="A2:A3"/>
    <mergeCell ref="A1:B1"/>
    <mergeCell ref="D1:E1"/>
  </mergeCells>
  <phoneticPr fontId="10" type="noConversion"/>
  <pageMargins left="0.7" right="0.7" top="0.75" bottom="0.75" header="0.3" footer="0.3"/>
  <pageSetup scale="14" orientation="portrait" r:id="rId1"/>
  <ignoredErrors>
    <ignoredError sqref="D4:D103 AE1 P4:P103 S4:S103 U4:U103 W4:W103 Y4:Y103 F1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'Data Validation'!$B$2:$B$7</xm:f>
          </x14:formula1>
          <xm:sqref>H4:H103</xm:sqref>
        </x14:dataValidation>
        <x14:dataValidation type="list" allowBlank="1" showInputMessage="1" showErrorMessage="1">
          <x14:formula1>
            <xm:f>'Data Validation'!$D$2:$D$9</xm:f>
          </x14:formula1>
          <xm:sqref>K4:K103 I4:I103</xm:sqref>
        </x14:dataValidation>
        <x14:dataValidation type="list" allowBlank="1" showInputMessage="1" showErrorMessage="1">
          <x14:formula1>
            <xm:f>'Data Validation'!$E$2:$E$4</xm:f>
          </x14:formula1>
          <xm:sqref>J4:J103</xm:sqref>
        </x14:dataValidation>
        <x14:dataValidation type="list" allowBlank="1" showInputMessage="1" showErrorMessage="1">
          <x14:formula1>
            <xm:f>'Data Validation'!$A$2:$A$21</xm:f>
          </x14:formula1>
          <xm:sqref>G4:G103</xm:sqref>
        </x14:dataValidation>
        <x14:dataValidation type="list" allowBlank="1" showInputMessage="1" showErrorMessage="1">
          <x14:formula1>
            <xm:f>'Data Validation'!$F$2:$F$4</xm:f>
          </x14:formula1>
          <xm:sqref>K14 L4:L103</xm:sqref>
        </x14:dataValidation>
        <x14:dataValidation type="list" allowBlank="1" showInputMessage="1" showErrorMessage="1">
          <x14:formula1>
            <xm:f>'Data Validation'!$G$2:$G$14</xm:f>
          </x14:formula1>
          <xm:sqref>Q4:Q103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03"/>
  <sheetViews>
    <sheetView workbookViewId="0">
      <selection activeCell="G23" sqref="G23"/>
    </sheetView>
  </sheetViews>
  <sheetFormatPr defaultColWidth="9.109375" defaultRowHeight="13.8" x14ac:dyDescent="0.3"/>
  <cols>
    <col min="1" max="1" width="7.88671875" style="85" bestFit="1" customWidth="1"/>
    <col min="2" max="2" width="8.109375" style="6" bestFit="1" customWidth="1"/>
    <col min="3" max="3" width="8.109375" style="6" customWidth="1"/>
    <col min="4" max="4" width="8.88671875" style="6" bestFit="1" customWidth="1"/>
    <col min="5" max="5" width="14.6640625" style="86" bestFit="1" customWidth="1"/>
    <col min="6" max="6" width="13.44140625" style="86" bestFit="1" customWidth="1"/>
    <col min="7" max="7" width="62.109375" style="6" customWidth="1"/>
    <col min="8" max="8" width="8.88671875" style="6" bestFit="1" customWidth="1"/>
    <col min="9" max="9" width="14" style="6" bestFit="1" customWidth="1"/>
    <col min="10" max="10" width="4" style="6" bestFit="1" customWidth="1"/>
    <col min="11" max="11" width="11.44140625" style="6" bestFit="1" customWidth="1"/>
    <col min="12" max="12" width="28.109375" style="81" bestFit="1" customWidth="1"/>
    <col min="13" max="13" width="57" style="6" bestFit="1" customWidth="1"/>
    <col min="14" max="14" width="3.44140625" style="6" customWidth="1"/>
    <col min="15" max="15" width="22.109375" style="80" bestFit="1" customWidth="1"/>
    <col min="16" max="16" width="20.5546875" style="81" customWidth="1"/>
    <col min="17" max="17" width="9.109375" style="6"/>
    <col min="18" max="18" width="21.44140625" style="6" customWidth="1"/>
    <col min="19" max="19" width="22" style="6" customWidth="1"/>
    <col min="20" max="20" width="26.88671875" style="6" customWidth="1"/>
    <col min="21" max="16384" width="9.109375" style="6"/>
  </cols>
  <sheetData>
    <row r="1" spans="1:20" ht="34.5" customHeight="1" x14ac:dyDescent="0.3">
      <c r="A1" s="63" t="s">
        <v>1</v>
      </c>
      <c r="B1" s="61" t="s">
        <v>23</v>
      </c>
      <c r="C1" s="61"/>
      <c r="D1" s="62" t="s">
        <v>262</v>
      </c>
      <c r="E1" s="62" t="s">
        <v>47</v>
      </c>
      <c r="F1" s="62" t="s">
        <v>48</v>
      </c>
      <c r="G1" s="63" t="s">
        <v>49</v>
      </c>
      <c r="H1" s="64" t="s">
        <v>42</v>
      </c>
      <c r="I1" s="65" t="s">
        <v>238</v>
      </c>
      <c r="J1" s="65" t="s">
        <v>237</v>
      </c>
      <c r="K1" s="66" t="s">
        <v>236</v>
      </c>
      <c r="L1" s="59" t="s">
        <v>61</v>
      </c>
      <c r="M1" s="37" t="s">
        <v>256</v>
      </c>
      <c r="O1" s="42" t="s">
        <v>81</v>
      </c>
      <c r="P1" s="43" t="s">
        <v>82</v>
      </c>
      <c r="R1" s="110" t="s">
        <v>285</v>
      </c>
      <c r="S1" s="110" t="s">
        <v>286</v>
      </c>
      <c r="T1" s="110" t="s">
        <v>287</v>
      </c>
    </row>
    <row r="2" spans="1:20" ht="18" customHeight="1" x14ac:dyDescent="0.3">
      <c r="A2" s="67" t="s">
        <v>3</v>
      </c>
      <c r="B2" s="68" t="s">
        <v>24</v>
      </c>
      <c r="C2" s="68" t="s">
        <v>24</v>
      </c>
      <c r="D2" s="69" t="s">
        <v>13</v>
      </c>
      <c r="E2" s="70" t="s">
        <v>19</v>
      </c>
      <c r="F2" s="70" t="s">
        <v>19</v>
      </c>
      <c r="G2" s="104" t="s">
        <v>272</v>
      </c>
      <c r="H2" s="71">
        <v>0.01</v>
      </c>
      <c r="I2" s="72">
        <v>0.1</v>
      </c>
      <c r="J2" s="73">
        <v>100</v>
      </c>
      <c r="K2" s="74">
        <f t="shared" ref="K2:K33" si="0">J2*I2</f>
        <v>10</v>
      </c>
      <c r="L2" s="59" t="s">
        <v>35</v>
      </c>
      <c r="M2" s="37" t="s">
        <v>255</v>
      </c>
      <c r="O2" s="51" t="s">
        <v>89</v>
      </c>
      <c r="P2" s="44" t="s">
        <v>83</v>
      </c>
      <c r="R2" s="2" t="s">
        <v>70</v>
      </c>
      <c r="S2" s="2" t="s">
        <v>71</v>
      </c>
      <c r="T2" s="2" t="s">
        <v>72</v>
      </c>
    </row>
    <row r="3" spans="1:20" ht="14.4" x14ac:dyDescent="0.3">
      <c r="A3" s="75" t="s">
        <v>4</v>
      </c>
      <c r="B3" s="76" t="s">
        <v>25</v>
      </c>
      <c r="C3" s="76" t="s">
        <v>25</v>
      </c>
      <c r="D3" s="69" t="s">
        <v>263</v>
      </c>
      <c r="E3" s="70" t="s">
        <v>20</v>
      </c>
      <c r="F3" s="70" t="s">
        <v>20</v>
      </c>
      <c r="G3" s="105" t="s">
        <v>273</v>
      </c>
      <c r="H3" s="71">
        <v>0.02</v>
      </c>
      <c r="I3" s="72">
        <v>0.2</v>
      </c>
      <c r="J3" s="73">
        <v>100</v>
      </c>
      <c r="K3" s="74">
        <f t="shared" si="0"/>
        <v>20</v>
      </c>
      <c r="L3" s="59" t="s">
        <v>62</v>
      </c>
      <c r="M3" s="37" t="s">
        <v>58</v>
      </c>
      <c r="O3" s="51" t="s">
        <v>90</v>
      </c>
      <c r="P3" s="44" t="s">
        <v>75</v>
      </c>
    </row>
    <row r="4" spans="1:20" ht="18" customHeight="1" x14ac:dyDescent="0.3">
      <c r="A4" s="75" t="s">
        <v>8</v>
      </c>
      <c r="B4" s="76" t="s">
        <v>26</v>
      </c>
      <c r="C4" s="68" t="s">
        <v>24</v>
      </c>
      <c r="D4" s="69" t="s">
        <v>264</v>
      </c>
      <c r="E4" s="70" t="s">
        <v>0</v>
      </c>
      <c r="F4" s="70" t="s">
        <v>0</v>
      </c>
      <c r="G4" s="105" t="s">
        <v>274</v>
      </c>
      <c r="H4" s="71">
        <v>0.03</v>
      </c>
      <c r="I4" s="72">
        <v>0.3</v>
      </c>
      <c r="J4" s="73">
        <v>100</v>
      </c>
      <c r="K4" s="74">
        <f t="shared" si="0"/>
        <v>30</v>
      </c>
      <c r="L4" s="59" t="s">
        <v>54</v>
      </c>
      <c r="M4" s="37" t="s">
        <v>59</v>
      </c>
      <c r="O4" s="51" t="s">
        <v>91</v>
      </c>
      <c r="P4" s="44" t="s">
        <v>76</v>
      </c>
    </row>
    <row r="5" spans="1:20" ht="18" customHeight="1" x14ac:dyDescent="0.3">
      <c r="A5" s="75" t="s">
        <v>11</v>
      </c>
      <c r="B5" s="76" t="s">
        <v>27</v>
      </c>
      <c r="C5" s="68" t="s">
        <v>24</v>
      </c>
      <c r="D5" s="69" t="s">
        <v>14</v>
      </c>
      <c r="E5" s="70"/>
      <c r="F5" s="70"/>
      <c r="G5" s="104" t="s">
        <v>275</v>
      </c>
      <c r="H5" s="71">
        <v>0.04</v>
      </c>
      <c r="I5" s="72">
        <v>0.4</v>
      </c>
      <c r="J5" s="73">
        <v>100</v>
      </c>
      <c r="K5" s="74">
        <f t="shared" si="0"/>
        <v>40</v>
      </c>
      <c r="L5" s="59" t="s">
        <v>63</v>
      </c>
      <c r="M5" s="37" t="s">
        <v>257</v>
      </c>
      <c r="O5" s="45"/>
      <c r="P5" s="46"/>
    </row>
    <row r="6" spans="1:20" ht="18" customHeight="1" x14ac:dyDescent="0.3">
      <c r="A6" s="78" t="s">
        <v>30</v>
      </c>
      <c r="B6" s="76" t="s">
        <v>28</v>
      </c>
      <c r="C6" s="76" t="s">
        <v>25</v>
      </c>
      <c r="D6" s="69" t="s">
        <v>15</v>
      </c>
      <c r="E6" s="70"/>
      <c r="F6" s="70"/>
      <c r="G6" s="105" t="s">
        <v>276</v>
      </c>
      <c r="H6" s="71">
        <v>0.05</v>
      </c>
      <c r="I6" s="72">
        <v>0.5</v>
      </c>
      <c r="J6" s="73">
        <v>20</v>
      </c>
      <c r="K6" s="74">
        <f t="shared" si="0"/>
        <v>10</v>
      </c>
      <c r="L6" s="59" t="s">
        <v>64</v>
      </c>
      <c r="M6" s="37" t="s">
        <v>57</v>
      </c>
      <c r="O6" s="42" t="s">
        <v>81</v>
      </c>
      <c r="P6" s="43" t="s">
        <v>82</v>
      </c>
    </row>
    <row r="7" spans="1:20" ht="18" customHeight="1" x14ac:dyDescent="0.3">
      <c r="A7" s="85" t="s">
        <v>259</v>
      </c>
      <c r="B7" s="76" t="s">
        <v>29</v>
      </c>
      <c r="C7" s="76" t="s">
        <v>25</v>
      </c>
      <c r="D7" s="69" t="s">
        <v>16</v>
      </c>
      <c r="E7" s="70"/>
      <c r="F7" s="70"/>
      <c r="G7" s="105" t="s">
        <v>277</v>
      </c>
      <c r="H7" s="71">
        <v>0.06</v>
      </c>
      <c r="I7" s="72">
        <v>0.6</v>
      </c>
      <c r="J7" s="73">
        <v>100</v>
      </c>
      <c r="K7" s="74">
        <f t="shared" si="0"/>
        <v>60</v>
      </c>
      <c r="L7" s="59" t="s">
        <v>65</v>
      </c>
      <c r="M7" s="37" t="s">
        <v>254</v>
      </c>
      <c r="O7" s="50" t="s">
        <v>86</v>
      </c>
      <c r="P7" s="47" t="s">
        <v>84</v>
      </c>
    </row>
    <row r="8" spans="1:20" ht="18" customHeight="1" x14ac:dyDescent="0.3">
      <c r="A8" s="75" t="s">
        <v>10</v>
      </c>
      <c r="B8" s="76"/>
      <c r="C8" s="76"/>
      <c r="D8" s="69" t="s">
        <v>17</v>
      </c>
      <c r="E8" s="70"/>
      <c r="F8" s="70"/>
      <c r="G8" s="105" t="s">
        <v>278</v>
      </c>
      <c r="H8" s="71">
        <v>7.0000000000000007E-2</v>
      </c>
      <c r="I8" s="72">
        <v>0.7</v>
      </c>
      <c r="J8" s="73">
        <v>100</v>
      </c>
      <c r="K8" s="74">
        <f t="shared" si="0"/>
        <v>70</v>
      </c>
      <c r="L8" s="59" t="s">
        <v>244</v>
      </c>
      <c r="M8" s="37" t="s">
        <v>246</v>
      </c>
      <c r="O8" s="51" t="s">
        <v>85</v>
      </c>
      <c r="P8" s="44" t="s">
        <v>77</v>
      </c>
    </row>
    <row r="9" spans="1:20" ht="18" customHeight="1" x14ac:dyDescent="0.3">
      <c r="A9" s="75" t="s">
        <v>7</v>
      </c>
      <c r="B9" s="76"/>
      <c r="C9" s="76"/>
      <c r="D9" s="69" t="s">
        <v>18</v>
      </c>
      <c r="E9" s="70"/>
      <c r="F9" s="70"/>
      <c r="G9" s="105" t="s">
        <v>279</v>
      </c>
      <c r="H9" s="71">
        <v>0.08</v>
      </c>
      <c r="I9" s="72">
        <v>0.8</v>
      </c>
      <c r="J9" s="73">
        <v>100</v>
      </c>
      <c r="K9" s="74">
        <f t="shared" si="0"/>
        <v>80</v>
      </c>
      <c r="L9" s="59" t="s">
        <v>245</v>
      </c>
      <c r="M9" s="37" t="s">
        <v>247</v>
      </c>
      <c r="O9" s="51" t="s">
        <v>92</v>
      </c>
      <c r="P9" s="44" t="s">
        <v>78</v>
      </c>
    </row>
    <row r="10" spans="1:20" ht="18" customHeight="1" x14ac:dyDescent="0.3">
      <c r="A10" s="75" t="s">
        <v>12</v>
      </c>
      <c r="B10" s="76"/>
      <c r="C10" s="76"/>
      <c r="D10" s="77"/>
      <c r="E10" s="70"/>
      <c r="F10" s="70"/>
      <c r="G10" s="105" t="s">
        <v>280</v>
      </c>
      <c r="H10" s="71">
        <v>0.09</v>
      </c>
      <c r="I10" s="72">
        <v>0.9</v>
      </c>
      <c r="J10" s="73">
        <v>100</v>
      </c>
      <c r="K10" s="74">
        <f t="shared" si="0"/>
        <v>90</v>
      </c>
      <c r="L10" s="59" t="s">
        <v>225</v>
      </c>
      <c r="M10" s="37" t="s">
        <v>252</v>
      </c>
      <c r="O10" s="50" t="s">
        <v>87</v>
      </c>
      <c r="P10" s="47" t="s">
        <v>79</v>
      </c>
    </row>
    <row r="11" spans="1:20" ht="18" customHeight="1" x14ac:dyDescent="0.3">
      <c r="A11" s="75" t="s">
        <v>21</v>
      </c>
      <c r="B11" s="76"/>
      <c r="C11" s="76"/>
      <c r="D11" s="77"/>
      <c r="E11" s="70"/>
      <c r="F11" s="70"/>
      <c r="G11" s="105" t="s">
        <v>281</v>
      </c>
      <c r="H11" s="71">
        <v>0.1</v>
      </c>
      <c r="I11" s="72">
        <v>1</v>
      </c>
      <c r="J11" s="73">
        <v>100</v>
      </c>
      <c r="K11" s="74">
        <f t="shared" si="0"/>
        <v>100</v>
      </c>
      <c r="L11" s="59" t="s">
        <v>226</v>
      </c>
      <c r="M11" s="37" t="s">
        <v>253</v>
      </c>
      <c r="O11" s="51" t="s">
        <v>89</v>
      </c>
      <c r="P11" s="44" t="s">
        <v>74</v>
      </c>
    </row>
    <row r="12" spans="1:20" ht="18" customHeight="1" x14ac:dyDescent="0.3">
      <c r="A12" s="75" t="s">
        <v>22</v>
      </c>
      <c r="B12" s="76"/>
      <c r="C12" s="76"/>
      <c r="D12" s="77"/>
      <c r="E12" s="70"/>
      <c r="F12" s="70"/>
      <c r="G12" s="105" t="s">
        <v>282</v>
      </c>
      <c r="H12" s="71">
        <v>0.11</v>
      </c>
      <c r="I12" s="72">
        <v>1.1000000000000001</v>
      </c>
      <c r="J12" s="73">
        <v>100</v>
      </c>
      <c r="K12" s="74">
        <f t="shared" si="0"/>
        <v>110.00000000000001</v>
      </c>
      <c r="L12" s="59" t="s">
        <v>233</v>
      </c>
      <c r="M12" s="37" t="s">
        <v>248</v>
      </c>
      <c r="O12" s="51" t="s">
        <v>91</v>
      </c>
      <c r="P12" s="44" t="s">
        <v>76</v>
      </c>
    </row>
    <row r="13" spans="1:20" ht="18" customHeight="1" x14ac:dyDescent="0.3">
      <c r="A13" s="78" t="s">
        <v>33</v>
      </c>
      <c r="B13" s="76"/>
      <c r="C13" s="76"/>
      <c r="D13" s="77"/>
      <c r="E13" s="70"/>
      <c r="F13" s="70"/>
      <c r="G13" s="105" t="s">
        <v>283</v>
      </c>
      <c r="H13" s="71">
        <v>0.12</v>
      </c>
      <c r="I13" s="72">
        <v>1.2</v>
      </c>
      <c r="J13" s="73">
        <v>100</v>
      </c>
      <c r="K13" s="74">
        <f t="shared" si="0"/>
        <v>120</v>
      </c>
      <c r="L13" s="59" t="s">
        <v>288</v>
      </c>
      <c r="M13" s="37" t="s">
        <v>249</v>
      </c>
      <c r="O13" s="50" t="s">
        <v>90</v>
      </c>
      <c r="P13" s="47" t="s">
        <v>75</v>
      </c>
    </row>
    <row r="14" spans="1:20" ht="18" customHeight="1" x14ac:dyDescent="0.3">
      <c r="A14" s="75" t="s">
        <v>5</v>
      </c>
      <c r="B14" s="79"/>
      <c r="C14" s="79"/>
      <c r="D14" s="77"/>
      <c r="E14" s="70"/>
      <c r="F14" s="70"/>
      <c r="G14" s="105" t="s">
        <v>284</v>
      </c>
      <c r="H14" s="71">
        <v>0.13</v>
      </c>
      <c r="I14" s="72">
        <v>1.3</v>
      </c>
      <c r="J14" s="73">
        <v>100</v>
      </c>
      <c r="K14" s="74">
        <f t="shared" si="0"/>
        <v>130</v>
      </c>
      <c r="L14" s="59" t="s">
        <v>66</v>
      </c>
      <c r="M14" s="37" t="s">
        <v>250</v>
      </c>
      <c r="O14" s="48" t="s">
        <v>88</v>
      </c>
      <c r="P14" s="49" t="s">
        <v>80</v>
      </c>
    </row>
    <row r="15" spans="1:20" ht="18" customHeight="1" x14ac:dyDescent="0.3">
      <c r="A15" s="75" t="s">
        <v>9</v>
      </c>
      <c r="B15" s="79"/>
      <c r="C15" s="79"/>
      <c r="D15" s="77"/>
      <c r="E15" s="70"/>
      <c r="F15" s="70"/>
      <c r="G15" s="105"/>
      <c r="H15" s="71">
        <v>0.14000000000000001</v>
      </c>
      <c r="I15" s="72">
        <v>1.4</v>
      </c>
      <c r="J15" s="73">
        <v>100</v>
      </c>
      <c r="K15" s="74">
        <f t="shared" si="0"/>
        <v>140</v>
      </c>
      <c r="L15" s="59" t="s">
        <v>67</v>
      </c>
      <c r="M15" s="37" t="s">
        <v>60</v>
      </c>
    </row>
    <row r="16" spans="1:20" ht="21" customHeight="1" x14ac:dyDescent="0.3">
      <c r="A16" s="78" t="s">
        <v>31</v>
      </c>
      <c r="B16" s="77"/>
      <c r="C16" s="77"/>
      <c r="D16" s="77"/>
      <c r="E16" s="70"/>
      <c r="F16" s="70"/>
      <c r="G16" s="105"/>
      <c r="H16" s="71">
        <v>0.15</v>
      </c>
      <c r="I16" s="72">
        <v>1.5</v>
      </c>
      <c r="J16" s="73">
        <v>100</v>
      </c>
      <c r="K16" s="74">
        <f t="shared" si="0"/>
        <v>150</v>
      </c>
      <c r="L16" s="59" t="s">
        <v>68</v>
      </c>
      <c r="M16" s="37" t="s">
        <v>251</v>
      </c>
    </row>
    <row r="17" spans="1:13" ht="21" customHeight="1" x14ac:dyDescent="0.3">
      <c r="A17" s="78" t="s">
        <v>260</v>
      </c>
      <c r="B17" s="77"/>
      <c r="C17" s="77"/>
      <c r="D17" s="77"/>
      <c r="E17" s="70"/>
      <c r="F17" s="70"/>
      <c r="G17" s="105"/>
      <c r="H17" s="71">
        <v>0.16</v>
      </c>
      <c r="I17" s="72">
        <v>1.6</v>
      </c>
      <c r="J17" s="73">
        <v>100</v>
      </c>
      <c r="K17" s="74">
        <f t="shared" si="0"/>
        <v>160</v>
      </c>
      <c r="L17" s="60" t="s">
        <v>69</v>
      </c>
      <c r="M17" s="38" t="s">
        <v>36</v>
      </c>
    </row>
    <row r="18" spans="1:13" ht="21" customHeight="1" x14ac:dyDescent="0.3">
      <c r="A18" s="78" t="s">
        <v>261</v>
      </c>
      <c r="B18" s="77"/>
      <c r="C18" s="77"/>
      <c r="D18" s="77"/>
      <c r="E18" s="70"/>
      <c r="F18" s="70"/>
      <c r="G18" s="105"/>
      <c r="H18" s="71">
        <v>0.17</v>
      </c>
      <c r="I18" s="72">
        <v>1.7</v>
      </c>
      <c r="J18" s="73">
        <v>100</v>
      </c>
      <c r="K18" s="74">
        <f t="shared" si="0"/>
        <v>170</v>
      </c>
    </row>
    <row r="19" spans="1:13" ht="21" customHeight="1" x14ac:dyDescent="0.3">
      <c r="A19" s="75" t="s">
        <v>6</v>
      </c>
      <c r="B19" s="77"/>
      <c r="C19" s="77"/>
      <c r="D19" s="77"/>
      <c r="E19" s="70"/>
      <c r="F19" s="70"/>
      <c r="G19" s="105"/>
      <c r="H19" s="71">
        <v>0.18</v>
      </c>
      <c r="I19" s="72">
        <v>1.8</v>
      </c>
      <c r="J19" s="73">
        <v>100</v>
      </c>
      <c r="K19" s="74">
        <f t="shared" si="0"/>
        <v>180</v>
      </c>
    </row>
    <row r="20" spans="1:13" ht="21" customHeight="1" x14ac:dyDescent="0.3">
      <c r="A20" s="78" t="s">
        <v>32</v>
      </c>
      <c r="B20" s="77"/>
      <c r="C20" s="77"/>
      <c r="D20" s="77"/>
      <c r="E20" s="70"/>
      <c r="F20" s="70"/>
      <c r="G20" s="105"/>
      <c r="H20" s="71">
        <v>0.19</v>
      </c>
      <c r="I20" s="72">
        <v>1.9</v>
      </c>
      <c r="J20" s="73">
        <v>100</v>
      </c>
      <c r="K20" s="74">
        <f t="shared" si="0"/>
        <v>190</v>
      </c>
      <c r="L20" s="39"/>
      <c r="M20" s="40"/>
    </row>
    <row r="21" spans="1:13" ht="15" customHeight="1" x14ac:dyDescent="0.3">
      <c r="A21" s="78" t="s">
        <v>34</v>
      </c>
      <c r="B21" s="77"/>
      <c r="C21" s="77"/>
      <c r="D21" s="77"/>
      <c r="E21" s="70"/>
      <c r="F21" s="70"/>
      <c r="G21" s="101"/>
      <c r="H21" s="71">
        <v>0.2</v>
      </c>
      <c r="I21" s="72">
        <v>2</v>
      </c>
      <c r="J21" s="73">
        <v>100</v>
      </c>
      <c r="K21" s="74">
        <f t="shared" si="0"/>
        <v>200</v>
      </c>
      <c r="L21" s="39"/>
      <c r="M21" s="40"/>
    </row>
    <row r="22" spans="1:13" ht="15" customHeight="1" x14ac:dyDescent="0.3">
      <c r="A22" s="78"/>
      <c r="B22" s="77"/>
      <c r="C22" s="77"/>
      <c r="D22" s="77"/>
      <c r="E22" s="70"/>
      <c r="F22" s="70"/>
      <c r="G22" s="102"/>
      <c r="H22" s="71">
        <v>0.21</v>
      </c>
      <c r="I22" s="72">
        <v>2.1</v>
      </c>
      <c r="J22" s="73">
        <v>100</v>
      </c>
      <c r="K22" s="74">
        <f t="shared" si="0"/>
        <v>210</v>
      </c>
      <c r="L22" s="39"/>
      <c r="M22" s="40"/>
    </row>
    <row r="23" spans="1:13" ht="15" customHeight="1" x14ac:dyDescent="0.3">
      <c r="A23" s="78"/>
      <c r="B23" s="77"/>
      <c r="C23" s="77"/>
      <c r="D23" s="77"/>
      <c r="E23" s="70"/>
      <c r="F23" s="70"/>
      <c r="G23" s="102"/>
      <c r="H23" s="71">
        <v>0.22</v>
      </c>
      <c r="I23" s="72">
        <v>2.2000000000000002</v>
      </c>
      <c r="J23" s="73">
        <v>100</v>
      </c>
      <c r="K23" s="74">
        <f t="shared" si="0"/>
        <v>220.00000000000003</v>
      </c>
      <c r="L23" s="39"/>
      <c r="M23" s="40"/>
    </row>
    <row r="24" spans="1:13" ht="15" customHeight="1" x14ac:dyDescent="0.3">
      <c r="A24" s="78"/>
      <c r="B24" s="77"/>
      <c r="C24" s="77"/>
      <c r="D24" s="77"/>
      <c r="E24" s="70"/>
      <c r="F24" s="70"/>
      <c r="G24" s="102"/>
      <c r="H24" s="71">
        <v>0.23</v>
      </c>
      <c r="I24" s="72">
        <v>2.2999999999999998</v>
      </c>
      <c r="J24" s="73">
        <v>100</v>
      </c>
      <c r="K24" s="74">
        <f t="shared" si="0"/>
        <v>229.99999999999997</v>
      </c>
      <c r="L24" s="39"/>
      <c r="M24" s="40"/>
    </row>
    <row r="25" spans="1:13" ht="14.4" thickBot="1" x14ac:dyDescent="0.35">
      <c r="A25" s="82"/>
      <c r="B25" s="83"/>
      <c r="C25" s="83"/>
      <c r="D25" s="83"/>
      <c r="E25" s="84"/>
      <c r="F25" s="84"/>
      <c r="G25" s="103"/>
      <c r="H25" s="71">
        <v>0.24</v>
      </c>
      <c r="I25" s="72">
        <v>2.4</v>
      </c>
      <c r="J25" s="73">
        <v>100</v>
      </c>
      <c r="K25" s="74">
        <f t="shared" si="0"/>
        <v>240</v>
      </c>
      <c r="L25" s="39"/>
      <c r="M25" s="40"/>
    </row>
    <row r="26" spans="1:13" x14ac:dyDescent="0.3">
      <c r="G26" s="86"/>
      <c r="H26" s="71">
        <v>0.25</v>
      </c>
      <c r="I26" s="72">
        <v>2.5</v>
      </c>
      <c r="J26" s="73">
        <v>100</v>
      </c>
      <c r="K26" s="74">
        <f t="shared" si="0"/>
        <v>250</v>
      </c>
      <c r="L26" s="39"/>
      <c r="M26" s="40"/>
    </row>
    <row r="27" spans="1:13" x14ac:dyDescent="0.3">
      <c r="G27" s="86"/>
      <c r="H27" s="71">
        <v>0.26</v>
      </c>
      <c r="I27" s="72">
        <v>2.6</v>
      </c>
      <c r="J27" s="73">
        <v>100</v>
      </c>
      <c r="K27" s="74">
        <f t="shared" si="0"/>
        <v>260</v>
      </c>
      <c r="L27" s="39"/>
      <c r="M27" s="40"/>
    </row>
    <row r="28" spans="1:13" x14ac:dyDescent="0.3">
      <c r="H28" s="71">
        <v>0.27</v>
      </c>
      <c r="I28" s="72">
        <v>2.7</v>
      </c>
      <c r="J28" s="73">
        <v>100</v>
      </c>
      <c r="K28" s="74">
        <f t="shared" si="0"/>
        <v>270</v>
      </c>
      <c r="L28" s="39"/>
      <c r="M28" s="40"/>
    </row>
    <row r="29" spans="1:13" ht="15" customHeight="1" x14ac:dyDescent="0.3">
      <c r="H29" s="71">
        <v>0.28000000000000003</v>
      </c>
      <c r="I29" s="72">
        <v>2.8</v>
      </c>
      <c r="J29" s="73">
        <v>100</v>
      </c>
      <c r="K29" s="74">
        <f t="shared" si="0"/>
        <v>280</v>
      </c>
      <c r="L29" s="39"/>
      <c r="M29" s="40"/>
    </row>
    <row r="30" spans="1:13" ht="15" customHeight="1" x14ac:dyDescent="0.3">
      <c r="H30" s="71">
        <v>0.28999999999999998</v>
      </c>
      <c r="I30" s="72">
        <v>2.9</v>
      </c>
      <c r="J30" s="73">
        <v>100</v>
      </c>
      <c r="K30" s="74">
        <f t="shared" si="0"/>
        <v>290</v>
      </c>
      <c r="L30" s="39"/>
      <c r="M30" s="40"/>
    </row>
    <row r="31" spans="1:13" x14ac:dyDescent="0.3">
      <c r="H31" s="71">
        <v>0.3</v>
      </c>
      <c r="I31" s="72">
        <v>3</v>
      </c>
      <c r="J31" s="73">
        <v>100</v>
      </c>
      <c r="K31" s="74">
        <f t="shared" si="0"/>
        <v>300</v>
      </c>
      <c r="L31" s="39"/>
      <c r="M31" s="40"/>
    </row>
    <row r="32" spans="1:13" ht="15" customHeight="1" x14ac:dyDescent="0.3">
      <c r="H32" s="71">
        <v>0.31</v>
      </c>
      <c r="I32" s="72">
        <v>3.1</v>
      </c>
      <c r="J32" s="73">
        <v>100</v>
      </c>
      <c r="K32" s="74">
        <f t="shared" si="0"/>
        <v>310</v>
      </c>
      <c r="L32" s="39"/>
      <c r="M32" s="40"/>
    </row>
    <row r="33" spans="8:13" ht="15" customHeight="1" x14ac:dyDescent="0.3">
      <c r="H33" s="71">
        <v>0.32</v>
      </c>
      <c r="I33" s="72">
        <v>3.2</v>
      </c>
      <c r="J33" s="73">
        <v>100</v>
      </c>
      <c r="K33" s="74">
        <f t="shared" si="0"/>
        <v>320</v>
      </c>
      <c r="L33" s="39"/>
      <c r="M33" s="40"/>
    </row>
    <row r="34" spans="8:13" ht="15" customHeight="1" x14ac:dyDescent="0.3">
      <c r="H34" s="71">
        <v>0.33</v>
      </c>
      <c r="I34" s="72">
        <v>3.3</v>
      </c>
      <c r="J34" s="73">
        <v>100</v>
      </c>
      <c r="K34" s="74">
        <f t="shared" ref="K34:K65" si="1">J34*I34</f>
        <v>330</v>
      </c>
      <c r="L34" s="39"/>
      <c r="M34" s="40"/>
    </row>
    <row r="35" spans="8:13" x14ac:dyDescent="0.3">
      <c r="H35" s="71">
        <v>0.34</v>
      </c>
      <c r="I35" s="72">
        <v>3.4</v>
      </c>
      <c r="J35" s="73">
        <v>100</v>
      </c>
      <c r="K35" s="74">
        <f t="shared" si="1"/>
        <v>340</v>
      </c>
    </row>
    <row r="36" spans="8:13" x14ac:dyDescent="0.3">
      <c r="H36" s="71">
        <v>0.35</v>
      </c>
      <c r="I36" s="72">
        <v>3.5</v>
      </c>
      <c r="J36" s="73">
        <v>100</v>
      </c>
      <c r="K36" s="74">
        <f t="shared" si="1"/>
        <v>350</v>
      </c>
    </row>
    <row r="37" spans="8:13" x14ac:dyDescent="0.3">
      <c r="H37" s="71">
        <v>0.36</v>
      </c>
      <c r="I37" s="72">
        <v>3.6</v>
      </c>
      <c r="J37" s="73">
        <v>100</v>
      </c>
      <c r="K37" s="74">
        <f t="shared" si="1"/>
        <v>360</v>
      </c>
    </row>
    <row r="38" spans="8:13" x14ac:dyDescent="0.3">
      <c r="H38" s="71">
        <v>0.37</v>
      </c>
      <c r="I38" s="72">
        <v>3.7</v>
      </c>
      <c r="J38" s="73">
        <v>100</v>
      </c>
      <c r="K38" s="74">
        <f t="shared" si="1"/>
        <v>370</v>
      </c>
    </row>
    <row r="39" spans="8:13" x14ac:dyDescent="0.3">
      <c r="H39" s="71">
        <v>0.38</v>
      </c>
      <c r="I39" s="72">
        <v>3.8</v>
      </c>
      <c r="J39" s="73">
        <v>100</v>
      </c>
      <c r="K39" s="74">
        <f t="shared" si="1"/>
        <v>380</v>
      </c>
    </row>
    <row r="40" spans="8:13" x14ac:dyDescent="0.3">
      <c r="H40" s="71">
        <v>0.39</v>
      </c>
      <c r="I40" s="72">
        <v>3.9</v>
      </c>
      <c r="J40" s="73">
        <v>100</v>
      </c>
      <c r="K40" s="74">
        <f t="shared" si="1"/>
        <v>390</v>
      </c>
    </row>
    <row r="41" spans="8:13" x14ac:dyDescent="0.3">
      <c r="H41" s="71">
        <v>0.4</v>
      </c>
      <c r="I41" s="72">
        <v>4</v>
      </c>
      <c r="J41" s="73">
        <v>100</v>
      </c>
      <c r="K41" s="74">
        <f t="shared" si="1"/>
        <v>400</v>
      </c>
    </row>
    <row r="42" spans="8:13" x14ac:dyDescent="0.3">
      <c r="H42" s="71">
        <v>0.41</v>
      </c>
      <c r="I42" s="72">
        <v>4.0999999999999996</v>
      </c>
      <c r="J42" s="73">
        <v>100</v>
      </c>
      <c r="K42" s="74">
        <f t="shared" si="1"/>
        <v>409.99999999999994</v>
      </c>
    </row>
    <row r="43" spans="8:13" x14ac:dyDescent="0.3">
      <c r="H43" s="71">
        <v>0.42</v>
      </c>
      <c r="I43" s="72">
        <v>4.2</v>
      </c>
      <c r="J43" s="73">
        <v>100</v>
      </c>
      <c r="K43" s="74">
        <f t="shared" si="1"/>
        <v>420</v>
      </c>
    </row>
    <row r="44" spans="8:13" x14ac:dyDescent="0.3">
      <c r="H44" s="71">
        <v>0.43</v>
      </c>
      <c r="I44" s="72">
        <v>4.3</v>
      </c>
      <c r="J44" s="73">
        <v>100</v>
      </c>
      <c r="K44" s="74">
        <f t="shared" si="1"/>
        <v>430</v>
      </c>
    </row>
    <row r="45" spans="8:13" x14ac:dyDescent="0.3">
      <c r="H45" s="71">
        <v>0.44</v>
      </c>
      <c r="I45" s="72">
        <v>4.4000000000000004</v>
      </c>
      <c r="J45" s="73">
        <v>100</v>
      </c>
      <c r="K45" s="74">
        <f t="shared" si="1"/>
        <v>440.00000000000006</v>
      </c>
    </row>
    <row r="46" spans="8:13" x14ac:dyDescent="0.3">
      <c r="H46" s="71">
        <v>0.45</v>
      </c>
      <c r="I46" s="72">
        <v>4.5</v>
      </c>
      <c r="J46" s="73">
        <v>100</v>
      </c>
      <c r="K46" s="74">
        <f t="shared" si="1"/>
        <v>450</v>
      </c>
    </row>
    <row r="47" spans="8:13" x14ac:dyDescent="0.3">
      <c r="H47" s="71">
        <v>0.46</v>
      </c>
      <c r="I47" s="72">
        <v>4.5999999999999996</v>
      </c>
      <c r="J47" s="73">
        <v>100</v>
      </c>
      <c r="K47" s="74">
        <f t="shared" si="1"/>
        <v>459.99999999999994</v>
      </c>
    </row>
    <row r="48" spans="8:13" x14ac:dyDescent="0.3">
      <c r="H48" s="71">
        <v>0.47</v>
      </c>
      <c r="I48" s="72">
        <v>4.7</v>
      </c>
      <c r="J48" s="73">
        <v>100</v>
      </c>
      <c r="K48" s="74">
        <f t="shared" si="1"/>
        <v>470</v>
      </c>
    </row>
    <row r="49" spans="8:11" x14ac:dyDescent="0.3">
      <c r="H49" s="71">
        <v>0.48</v>
      </c>
      <c r="I49" s="72">
        <v>4.8</v>
      </c>
      <c r="J49" s="73">
        <v>100</v>
      </c>
      <c r="K49" s="74">
        <f t="shared" si="1"/>
        <v>480</v>
      </c>
    </row>
    <row r="50" spans="8:11" x14ac:dyDescent="0.3">
      <c r="H50" s="71">
        <v>0.49</v>
      </c>
      <c r="I50" s="72">
        <v>4.9000000000000004</v>
      </c>
      <c r="J50" s="73">
        <v>100</v>
      </c>
      <c r="K50" s="74">
        <f t="shared" si="1"/>
        <v>490.00000000000006</v>
      </c>
    </row>
    <row r="51" spans="8:11" x14ac:dyDescent="0.3">
      <c r="H51" s="71">
        <v>0.5</v>
      </c>
      <c r="I51" s="72">
        <v>5</v>
      </c>
      <c r="J51" s="73">
        <v>100</v>
      </c>
      <c r="K51" s="74">
        <f t="shared" si="1"/>
        <v>500</v>
      </c>
    </row>
    <row r="52" spans="8:11" x14ac:dyDescent="0.3">
      <c r="H52" s="71">
        <v>0.51</v>
      </c>
      <c r="I52" s="72">
        <v>5.0999999999999996</v>
      </c>
      <c r="J52" s="73">
        <v>100</v>
      </c>
      <c r="K52" s="74">
        <f t="shared" si="1"/>
        <v>509.99999999999994</v>
      </c>
    </row>
    <row r="53" spans="8:11" x14ac:dyDescent="0.3">
      <c r="H53" s="71">
        <v>0.52</v>
      </c>
      <c r="I53" s="72">
        <v>5.2</v>
      </c>
      <c r="J53" s="73">
        <v>100</v>
      </c>
      <c r="K53" s="74">
        <f t="shared" si="1"/>
        <v>520</v>
      </c>
    </row>
    <row r="54" spans="8:11" x14ac:dyDescent="0.3">
      <c r="H54" s="71">
        <v>0.53</v>
      </c>
      <c r="I54" s="72">
        <v>5.3</v>
      </c>
      <c r="J54" s="73">
        <v>100</v>
      </c>
      <c r="K54" s="74">
        <f t="shared" si="1"/>
        <v>530</v>
      </c>
    </row>
    <row r="55" spans="8:11" x14ac:dyDescent="0.3">
      <c r="H55" s="71">
        <v>0.54</v>
      </c>
      <c r="I55" s="72">
        <v>5.4</v>
      </c>
      <c r="J55" s="73">
        <v>100</v>
      </c>
      <c r="K55" s="74">
        <f t="shared" si="1"/>
        <v>540</v>
      </c>
    </row>
    <row r="56" spans="8:11" x14ac:dyDescent="0.3">
      <c r="H56" s="71">
        <v>0.55000000000000004</v>
      </c>
      <c r="I56" s="72">
        <v>5.5</v>
      </c>
      <c r="J56" s="73">
        <v>100</v>
      </c>
      <c r="K56" s="74">
        <f t="shared" si="1"/>
        <v>550</v>
      </c>
    </row>
    <row r="57" spans="8:11" x14ac:dyDescent="0.3">
      <c r="H57" s="71">
        <v>0.56000000000000005</v>
      </c>
      <c r="I57" s="72">
        <v>5.6</v>
      </c>
      <c r="J57" s="73">
        <v>100</v>
      </c>
      <c r="K57" s="74">
        <f t="shared" si="1"/>
        <v>560</v>
      </c>
    </row>
    <row r="58" spans="8:11" x14ac:dyDescent="0.3">
      <c r="H58" s="71">
        <v>0.56999999999999995</v>
      </c>
      <c r="I58" s="72">
        <v>5.7</v>
      </c>
      <c r="J58" s="73">
        <v>100</v>
      </c>
      <c r="K58" s="74">
        <f t="shared" si="1"/>
        <v>570</v>
      </c>
    </row>
    <row r="59" spans="8:11" x14ac:dyDescent="0.3">
      <c r="H59" s="71">
        <v>0.57999999999999996</v>
      </c>
      <c r="I59" s="72">
        <v>5.8</v>
      </c>
      <c r="J59" s="73">
        <v>100</v>
      </c>
      <c r="K59" s="74">
        <f t="shared" si="1"/>
        <v>580</v>
      </c>
    </row>
    <row r="60" spans="8:11" x14ac:dyDescent="0.3">
      <c r="H60" s="71">
        <v>0.59</v>
      </c>
      <c r="I60" s="72">
        <v>5.9</v>
      </c>
      <c r="J60" s="73">
        <v>100</v>
      </c>
      <c r="K60" s="74">
        <f t="shared" si="1"/>
        <v>590</v>
      </c>
    </row>
    <row r="61" spans="8:11" x14ac:dyDescent="0.3">
      <c r="H61" s="71">
        <v>0.6</v>
      </c>
      <c r="I61" s="72">
        <v>6</v>
      </c>
      <c r="J61" s="73">
        <v>100</v>
      </c>
      <c r="K61" s="74">
        <f t="shared" si="1"/>
        <v>600</v>
      </c>
    </row>
    <row r="62" spans="8:11" x14ac:dyDescent="0.3">
      <c r="H62" s="71">
        <v>0.61</v>
      </c>
      <c r="I62" s="72">
        <v>6.1</v>
      </c>
      <c r="J62" s="73">
        <v>100</v>
      </c>
      <c r="K62" s="74">
        <f t="shared" si="1"/>
        <v>610</v>
      </c>
    </row>
    <row r="63" spans="8:11" x14ac:dyDescent="0.3">
      <c r="H63" s="71">
        <v>0.62</v>
      </c>
      <c r="I63" s="72">
        <v>6.2</v>
      </c>
      <c r="J63" s="73">
        <v>100</v>
      </c>
      <c r="K63" s="74">
        <f t="shared" si="1"/>
        <v>620</v>
      </c>
    </row>
    <row r="64" spans="8:11" x14ac:dyDescent="0.3">
      <c r="H64" s="71">
        <v>0.63</v>
      </c>
      <c r="I64" s="72">
        <v>6.3</v>
      </c>
      <c r="J64" s="73">
        <v>100</v>
      </c>
      <c r="K64" s="74">
        <f t="shared" si="1"/>
        <v>630</v>
      </c>
    </row>
    <row r="65" spans="8:11" x14ac:dyDescent="0.3">
      <c r="H65" s="71">
        <v>0.64</v>
      </c>
      <c r="I65" s="72">
        <v>6.4</v>
      </c>
      <c r="J65" s="73">
        <v>100</v>
      </c>
      <c r="K65" s="74">
        <f t="shared" si="1"/>
        <v>640</v>
      </c>
    </row>
    <row r="66" spans="8:11" x14ac:dyDescent="0.3">
      <c r="H66" s="71">
        <v>0.65</v>
      </c>
      <c r="I66" s="72">
        <v>6.5</v>
      </c>
      <c r="J66" s="73">
        <v>100</v>
      </c>
      <c r="K66" s="74">
        <f t="shared" ref="K66:K97" si="2">J66*I66</f>
        <v>650</v>
      </c>
    </row>
    <row r="67" spans="8:11" x14ac:dyDescent="0.3">
      <c r="H67" s="71">
        <v>0.66</v>
      </c>
      <c r="I67" s="72">
        <v>6.6</v>
      </c>
      <c r="J67" s="73">
        <v>100</v>
      </c>
      <c r="K67" s="74">
        <f t="shared" si="2"/>
        <v>660</v>
      </c>
    </row>
    <row r="68" spans="8:11" x14ac:dyDescent="0.3">
      <c r="H68" s="71">
        <v>0.67</v>
      </c>
      <c r="I68" s="72">
        <v>6.7</v>
      </c>
      <c r="J68" s="73">
        <v>100</v>
      </c>
      <c r="K68" s="74">
        <f t="shared" si="2"/>
        <v>670</v>
      </c>
    </row>
    <row r="69" spans="8:11" x14ac:dyDescent="0.3">
      <c r="H69" s="71">
        <v>0.68</v>
      </c>
      <c r="I69" s="72">
        <v>6.8</v>
      </c>
      <c r="J69" s="73">
        <v>100</v>
      </c>
      <c r="K69" s="74">
        <f t="shared" si="2"/>
        <v>680</v>
      </c>
    </row>
    <row r="70" spans="8:11" x14ac:dyDescent="0.3">
      <c r="H70" s="71">
        <v>0.69</v>
      </c>
      <c r="I70" s="72">
        <v>6.9</v>
      </c>
      <c r="J70" s="73">
        <v>100</v>
      </c>
      <c r="K70" s="74">
        <f t="shared" si="2"/>
        <v>690</v>
      </c>
    </row>
    <row r="71" spans="8:11" x14ac:dyDescent="0.3">
      <c r="H71" s="71">
        <v>0.7</v>
      </c>
      <c r="I71" s="72">
        <v>7</v>
      </c>
      <c r="J71" s="73">
        <v>100</v>
      </c>
      <c r="K71" s="74">
        <f t="shared" si="2"/>
        <v>700</v>
      </c>
    </row>
    <row r="72" spans="8:11" x14ac:dyDescent="0.3">
      <c r="H72" s="71">
        <v>0.71</v>
      </c>
      <c r="I72" s="72">
        <v>7.1</v>
      </c>
      <c r="J72" s="73">
        <v>100</v>
      </c>
      <c r="K72" s="74">
        <f t="shared" si="2"/>
        <v>710</v>
      </c>
    </row>
    <row r="73" spans="8:11" x14ac:dyDescent="0.3">
      <c r="H73" s="71">
        <v>0.72</v>
      </c>
      <c r="I73" s="72">
        <v>7.2</v>
      </c>
      <c r="J73" s="73">
        <v>100</v>
      </c>
      <c r="K73" s="74">
        <f t="shared" si="2"/>
        <v>720</v>
      </c>
    </row>
    <row r="74" spans="8:11" x14ac:dyDescent="0.3">
      <c r="H74" s="71">
        <v>0.73</v>
      </c>
      <c r="I74" s="72">
        <v>7.3</v>
      </c>
      <c r="J74" s="73">
        <v>100</v>
      </c>
      <c r="K74" s="74">
        <f t="shared" si="2"/>
        <v>730</v>
      </c>
    </row>
    <row r="75" spans="8:11" x14ac:dyDescent="0.3">
      <c r="H75" s="71">
        <v>0.74</v>
      </c>
      <c r="I75" s="72">
        <v>7.4000000000000101</v>
      </c>
      <c r="J75" s="73">
        <v>100</v>
      </c>
      <c r="K75" s="74">
        <f t="shared" si="2"/>
        <v>740.00000000000102</v>
      </c>
    </row>
    <row r="76" spans="8:11" x14ac:dyDescent="0.3">
      <c r="H76" s="71">
        <v>0.75</v>
      </c>
      <c r="I76" s="72">
        <v>7.5</v>
      </c>
      <c r="J76" s="73">
        <v>100</v>
      </c>
      <c r="K76" s="74">
        <f t="shared" si="2"/>
        <v>750</v>
      </c>
    </row>
    <row r="77" spans="8:11" x14ac:dyDescent="0.3">
      <c r="H77" s="71">
        <v>0.76</v>
      </c>
      <c r="I77" s="72">
        <v>7.6</v>
      </c>
      <c r="J77" s="73">
        <v>100</v>
      </c>
      <c r="K77" s="74">
        <f t="shared" si="2"/>
        <v>760</v>
      </c>
    </row>
    <row r="78" spans="8:11" x14ac:dyDescent="0.3">
      <c r="H78" s="71">
        <v>0.77</v>
      </c>
      <c r="I78" s="72">
        <v>7.7000000000000099</v>
      </c>
      <c r="J78" s="73">
        <v>100</v>
      </c>
      <c r="K78" s="74">
        <f t="shared" si="2"/>
        <v>770.00000000000102</v>
      </c>
    </row>
    <row r="79" spans="8:11" x14ac:dyDescent="0.3">
      <c r="H79" s="71">
        <v>0.78</v>
      </c>
      <c r="I79" s="72">
        <v>7.8000000000000096</v>
      </c>
      <c r="J79" s="73">
        <v>100</v>
      </c>
      <c r="K79" s="74">
        <f t="shared" si="2"/>
        <v>780.00000000000091</v>
      </c>
    </row>
    <row r="80" spans="8:11" x14ac:dyDescent="0.3">
      <c r="H80" s="71">
        <v>0.79</v>
      </c>
      <c r="I80" s="72">
        <v>7.9000000000000101</v>
      </c>
      <c r="J80" s="73">
        <v>100</v>
      </c>
      <c r="K80" s="74">
        <f t="shared" si="2"/>
        <v>790.00000000000102</v>
      </c>
    </row>
    <row r="81" spans="8:11" x14ac:dyDescent="0.3">
      <c r="H81" s="71">
        <v>0.8</v>
      </c>
      <c r="I81" s="72">
        <v>8</v>
      </c>
      <c r="J81" s="73">
        <v>100</v>
      </c>
      <c r="K81" s="74">
        <f t="shared" si="2"/>
        <v>800</v>
      </c>
    </row>
    <row r="82" spans="8:11" x14ac:dyDescent="0.3">
      <c r="H82" s="71">
        <v>0.81</v>
      </c>
      <c r="I82" s="72">
        <v>8.1000000000000103</v>
      </c>
      <c r="J82" s="73">
        <v>100</v>
      </c>
      <c r="K82" s="74">
        <f t="shared" si="2"/>
        <v>810.00000000000102</v>
      </c>
    </row>
    <row r="83" spans="8:11" x14ac:dyDescent="0.3">
      <c r="H83" s="71">
        <v>0.82</v>
      </c>
      <c r="I83" s="72">
        <v>8.2000000000000099</v>
      </c>
      <c r="J83" s="73">
        <v>100</v>
      </c>
      <c r="K83" s="74">
        <f t="shared" si="2"/>
        <v>820.00000000000102</v>
      </c>
    </row>
    <row r="84" spans="8:11" x14ac:dyDescent="0.3">
      <c r="H84" s="71">
        <v>0.83</v>
      </c>
      <c r="I84" s="72">
        <v>8.3000000000000096</v>
      </c>
      <c r="J84" s="73">
        <v>100</v>
      </c>
      <c r="K84" s="74">
        <f t="shared" si="2"/>
        <v>830.00000000000091</v>
      </c>
    </row>
    <row r="85" spans="8:11" x14ac:dyDescent="0.3">
      <c r="H85" s="71">
        <v>0.84</v>
      </c>
      <c r="I85" s="72">
        <v>8.4000000000000092</v>
      </c>
      <c r="J85" s="73">
        <v>100</v>
      </c>
      <c r="K85" s="74">
        <f t="shared" si="2"/>
        <v>840.00000000000091</v>
      </c>
    </row>
    <row r="86" spans="8:11" x14ac:dyDescent="0.3">
      <c r="H86" s="71">
        <v>0.85</v>
      </c>
      <c r="I86" s="72">
        <v>8.5000000000000107</v>
      </c>
      <c r="J86" s="73">
        <v>100</v>
      </c>
      <c r="K86" s="74">
        <f t="shared" si="2"/>
        <v>850.00000000000102</v>
      </c>
    </row>
    <row r="87" spans="8:11" x14ac:dyDescent="0.3">
      <c r="H87" s="71">
        <v>0.86</v>
      </c>
      <c r="I87" s="72">
        <v>8.6000000000000103</v>
      </c>
      <c r="J87" s="73">
        <v>100</v>
      </c>
      <c r="K87" s="74">
        <f t="shared" si="2"/>
        <v>860.00000000000102</v>
      </c>
    </row>
    <row r="88" spans="8:11" x14ac:dyDescent="0.3">
      <c r="H88" s="71">
        <v>0.87</v>
      </c>
      <c r="I88" s="72">
        <v>8.7000000000000099</v>
      </c>
      <c r="J88" s="73">
        <v>100</v>
      </c>
      <c r="K88" s="74">
        <f t="shared" si="2"/>
        <v>870.00000000000102</v>
      </c>
    </row>
    <row r="89" spans="8:11" x14ac:dyDescent="0.3">
      <c r="H89" s="71">
        <v>0.88</v>
      </c>
      <c r="I89" s="72">
        <v>8.8000000000000096</v>
      </c>
      <c r="J89" s="73">
        <v>100</v>
      </c>
      <c r="K89" s="74">
        <f t="shared" si="2"/>
        <v>880.00000000000091</v>
      </c>
    </row>
    <row r="90" spans="8:11" x14ac:dyDescent="0.3">
      <c r="H90" s="71">
        <v>0.89</v>
      </c>
      <c r="I90" s="72">
        <v>8.9000000000000092</v>
      </c>
      <c r="J90" s="73">
        <v>100</v>
      </c>
      <c r="K90" s="74">
        <f t="shared" si="2"/>
        <v>890.00000000000091</v>
      </c>
    </row>
    <row r="91" spans="8:11" x14ac:dyDescent="0.3">
      <c r="H91" s="71">
        <v>0.9</v>
      </c>
      <c r="I91" s="72">
        <v>9.0000000000000107</v>
      </c>
      <c r="J91" s="73">
        <v>100</v>
      </c>
      <c r="K91" s="74">
        <f t="shared" si="2"/>
        <v>900.00000000000102</v>
      </c>
    </row>
    <row r="92" spans="8:11" x14ac:dyDescent="0.3">
      <c r="H92" s="71">
        <v>0.91</v>
      </c>
      <c r="I92" s="72">
        <v>9.1000000000000103</v>
      </c>
      <c r="J92" s="73">
        <v>100</v>
      </c>
      <c r="K92" s="74">
        <f t="shared" si="2"/>
        <v>910.00000000000102</v>
      </c>
    </row>
    <row r="93" spans="8:11" x14ac:dyDescent="0.3">
      <c r="H93" s="71">
        <v>0.92</v>
      </c>
      <c r="I93" s="72">
        <v>9.2000000000000099</v>
      </c>
      <c r="J93" s="73">
        <v>100</v>
      </c>
      <c r="K93" s="74">
        <f t="shared" si="2"/>
        <v>920.00000000000102</v>
      </c>
    </row>
    <row r="94" spans="8:11" x14ac:dyDescent="0.3">
      <c r="H94" s="71">
        <v>0.93</v>
      </c>
      <c r="I94" s="72">
        <v>9.3000000000000096</v>
      </c>
      <c r="J94" s="73">
        <v>100</v>
      </c>
      <c r="K94" s="74">
        <f t="shared" si="2"/>
        <v>930.00000000000091</v>
      </c>
    </row>
    <row r="95" spans="8:11" x14ac:dyDescent="0.3">
      <c r="H95" s="71">
        <v>0.94</v>
      </c>
      <c r="I95" s="72">
        <v>9.4000000000000092</v>
      </c>
      <c r="J95" s="73">
        <v>100</v>
      </c>
      <c r="K95" s="74">
        <f t="shared" si="2"/>
        <v>940.00000000000091</v>
      </c>
    </row>
    <row r="96" spans="8:11" x14ac:dyDescent="0.3">
      <c r="H96" s="71">
        <v>0.95</v>
      </c>
      <c r="I96" s="72">
        <v>9.5000000000000107</v>
      </c>
      <c r="J96" s="73">
        <v>100</v>
      </c>
      <c r="K96" s="74">
        <f t="shared" si="2"/>
        <v>950.00000000000102</v>
      </c>
    </row>
    <row r="97" spans="8:11" x14ac:dyDescent="0.3">
      <c r="H97" s="71">
        <v>0.96</v>
      </c>
      <c r="I97" s="72">
        <v>9.6000000000000103</v>
      </c>
      <c r="J97" s="73">
        <v>100</v>
      </c>
      <c r="K97" s="74">
        <f t="shared" si="2"/>
        <v>960.00000000000102</v>
      </c>
    </row>
    <row r="98" spans="8:11" x14ac:dyDescent="0.3">
      <c r="H98" s="71">
        <v>0.97</v>
      </c>
      <c r="I98" s="72">
        <v>9.7000000000000099</v>
      </c>
      <c r="J98" s="73">
        <v>100</v>
      </c>
      <c r="K98" s="74">
        <f t="shared" ref="K98:K103" si="3">J98*I98</f>
        <v>970.00000000000102</v>
      </c>
    </row>
    <row r="99" spans="8:11" x14ac:dyDescent="0.3">
      <c r="H99" s="71">
        <v>0.98</v>
      </c>
      <c r="I99" s="72">
        <v>9.8000000000000096</v>
      </c>
      <c r="J99" s="73">
        <v>100</v>
      </c>
      <c r="K99" s="74">
        <f t="shared" si="3"/>
        <v>980.00000000000091</v>
      </c>
    </row>
    <row r="100" spans="8:11" x14ac:dyDescent="0.3">
      <c r="H100" s="71">
        <v>0.99</v>
      </c>
      <c r="I100" s="72">
        <v>9.9000000000000092</v>
      </c>
      <c r="J100" s="73">
        <v>100</v>
      </c>
      <c r="K100" s="74">
        <f t="shared" si="3"/>
        <v>990.00000000000091</v>
      </c>
    </row>
    <row r="101" spans="8:11" x14ac:dyDescent="0.3">
      <c r="H101" s="71">
        <v>1</v>
      </c>
      <c r="I101" s="72">
        <v>10</v>
      </c>
      <c r="J101" s="73">
        <v>100</v>
      </c>
      <c r="K101" s="74">
        <f t="shared" si="3"/>
        <v>1000</v>
      </c>
    </row>
    <row r="102" spans="8:11" x14ac:dyDescent="0.3">
      <c r="H102" s="71">
        <v>1.1000000000000001</v>
      </c>
      <c r="I102" s="72">
        <v>11</v>
      </c>
      <c r="J102" s="73">
        <v>100</v>
      </c>
      <c r="K102" s="74">
        <f t="shared" si="3"/>
        <v>1100</v>
      </c>
    </row>
    <row r="103" spans="8:11" ht="14.4" thickBot="1" x14ac:dyDescent="0.35">
      <c r="H103" s="87">
        <v>2</v>
      </c>
      <c r="I103" s="88">
        <v>20</v>
      </c>
      <c r="J103" s="89">
        <v>100</v>
      </c>
      <c r="K103" s="90">
        <f t="shared" si="3"/>
        <v>2000</v>
      </c>
    </row>
  </sheetData>
  <sheetProtection algorithmName="SHA-512" hashValue="vRsWkXPgYrdI3cICAxPbk/uIQ2bcWaZZ0CeDHIEdpepJnJvG7VJfeGBRXYLeHDUBu0Svss0zn9KcOu7lqmlA9g==" saltValue="yPKsSiuWHvu7BNM3wJ2erw==" spinCount="100000" sheet="1" objects="1" scenarios="1"/>
  <conditionalFormatting sqref="A19:A20 A8:A11 A14:A16 A2:A6">
    <cfRule type="duplicateValues" dxfId="1" priority="2"/>
  </conditionalFormatting>
  <conditionalFormatting sqref="A12">
    <cfRule type="duplicateValues" dxfId="0" priority="1"/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Loge Book</vt:lpstr>
      <vt:lpstr>Data Validation</vt:lpstr>
      <vt:lpstr>'Loge Book'!Print_Area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Hossein Mirzaei Babailoo [ MTNIrancell - CPG ]</dc:creator>
  <cp:lastModifiedBy>komeil</cp:lastModifiedBy>
  <dcterms:created xsi:type="dcterms:W3CDTF">2020-07-26T18:25:20Z</dcterms:created>
  <dcterms:modified xsi:type="dcterms:W3CDTF">2022-01-13T19:56:29Z</dcterms:modified>
</cp:coreProperties>
</file>