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Sor\"/>
    </mc:Choice>
  </mc:AlternateContent>
  <xr:revisionPtr revIDLastSave="0" documentId="8_{F2413D46-A5CE-469D-9A8E-48618CD1ACD3}" xr6:coauthVersionLast="45" xr6:coauthVersionMax="45" xr10:uidLastSave="{00000000-0000-0000-0000-000000000000}"/>
  <bookViews>
    <workbookView xWindow="-120" yWindow="-120" windowWidth="20730" windowHeight="11160" xr2:uid="{0DC81367-948B-43F7-915D-F1E76A2FC37E}"/>
  </bookViews>
  <sheets>
    <sheet name="مدیریت و ارزیابی پلن معاملات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 l="1"/>
  <c r="C12" i="1"/>
  <c r="C13" i="1" l="1"/>
  <c r="C14" i="1" s="1"/>
  <c r="D13" i="1"/>
  <c r="D14" i="1" s="1"/>
  <c r="B10" i="1" l="1"/>
  <c r="B9" i="1"/>
  <c r="B5" i="1"/>
  <c r="B4" i="1"/>
  <c r="C15" i="1"/>
  <c r="D15" i="1"/>
  <c r="C16" i="1"/>
  <c r="D16" i="1"/>
  <c r="D12" i="1"/>
  <c r="B15" i="1" l="1"/>
  <c r="B12" i="1"/>
  <c r="B13" i="1"/>
  <c r="B14" i="1" s="1"/>
  <c r="B11" i="1"/>
  <c r="B16" i="1"/>
  <c r="D11" i="1"/>
  <c r="D17" i="1" s="1"/>
  <c r="D18" i="1" s="1"/>
  <c r="C11" i="1"/>
  <c r="B17" i="1" l="1"/>
  <c r="B18" i="1" s="1"/>
  <c r="C17" i="1"/>
  <c r="C18" i="1" s="1"/>
</calcChain>
</file>

<file path=xl/sharedStrings.xml><?xml version="1.0" encoding="utf-8"?>
<sst xmlns="http://schemas.openxmlformats.org/spreadsheetml/2006/main" count="31" uniqueCount="30">
  <si>
    <t xml:space="preserve">میان مدت </t>
  </si>
  <si>
    <t>بلند مدت</t>
  </si>
  <si>
    <t>شاخص موفقیت</t>
  </si>
  <si>
    <t>کمتر از 0</t>
  </si>
  <si>
    <t>بین 50 تا 100</t>
  </si>
  <si>
    <t>بالاتر از 100</t>
  </si>
  <si>
    <t>غیر قابل قبول</t>
  </si>
  <si>
    <t>قابل قبول</t>
  </si>
  <si>
    <t>مناسب</t>
  </si>
  <si>
    <t>عالی</t>
  </si>
  <si>
    <t>بین 0 تا 25</t>
  </si>
  <si>
    <t>بین 25 تا 50</t>
  </si>
  <si>
    <t>نسبت تعداد معاملات  سود به تعداد معاملات  ضرر</t>
  </si>
  <si>
    <t>محدوده مرزی و نا مناسب</t>
  </si>
  <si>
    <t>نسبت سود کل به زیان کل</t>
  </si>
  <si>
    <t>نسبت انتظاری سود کل به زیان کل</t>
  </si>
  <si>
    <t>درصد تعدادی معاملات سود به کل معاملات</t>
  </si>
  <si>
    <t>درصد سود خالص انتظاری با توجه به ریسک میانگین</t>
  </si>
  <si>
    <t>کل معاملات</t>
  </si>
  <si>
    <t>درصد دلاری سود خالص به بالانس ابتدای دوره ارزیابی</t>
  </si>
  <si>
    <t>بالانس حساب در ابتدای دوره ارزیابی</t>
  </si>
  <si>
    <t xml:space="preserve">میانگین درصد ریسک در هر موقعیت معاملاتی با توجه به حجم معامله، حد ضرر  و کل سرمایه در حساب </t>
  </si>
  <si>
    <t>میانگین معمول نسبت  RR  (نسبت حد سود به حد ضرر)</t>
  </si>
  <si>
    <t>تعداد میانگین معاملات  در سود</t>
  </si>
  <si>
    <t>تعداد میانگین معاملات در دوره ارزیابی</t>
  </si>
  <si>
    <t>خالص سود به هزار تومان = سود - ضرر</t>
  </si>
  <si>
    <t>مجموع زیان معاملات در ضرر به هزار تومان</t>
  </si>
  <si>
    <t>مجموع سود معاملات به هزار تومان</t>
  </si>
  <si>
    <r>
      <t xml:space="preserve">یک روز &lt; </t>
    </r>
    <r>
      <rPr>
        <b/>
        <sz val="13"/>
        <color rgb="FFFFFF00"/>
        <rFont val="Calibri"/>
        <family val="2"/>
        <scheme val="minor"/>
      </rPr>
      <t>معامله</t>
    </r>
    <r>
      <rPr>
        <b/>
        <sz val="13"/>
        <color theme="0"/>
        <rFont val="Calibri"/>
        <family val="2"/>
        <scheme val="minor"/>
      </rPr>
      <t xml:space="preserve"> &lt; ده روز کاری</t>
    </r>
  </si>
  <si>
    <r>
      <rPr>
        <b/>
        <sz val="13"/>
        <color rgb="FFFFFF00"/>
        <rFont val="Calibri"/>
        <family val="2"/>
        <scheme val="minor"/>
      </rPr>
      <t>معامله</t>
    </r>
    <r>
      <rPr>
        <b/>
        <sz val="13"/>
        <color theme="0"/>
        <rFont val="Calibri"/>
        <family val="2"/>
        <scheme val="minor"/>
      </rPr>
      <t xml:space="preserve"> &gt; ده روز کاری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</si>
</sst>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8E80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2" fontId="1" fillId="17" borderId="1" xfId="0" applyNumberFormat="1" applyFont="1" applyFill="1" applyBorder="1" applyAlignment="1" applyProtection="1">
      <alignment horizontal="center"/>
      <protection locked="0"/>
    </xf>
    <xf numFmtId="2" fontId="1" fillId="15" borderId="1" xfId="0" applyNumberFormat="1" applyFon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center"/>
    </xf>
    <xf numFmtId="9" fontId="1" fillId="10" borderId="1" xfId="1" applyFont="1" applyFill="1" applyBorder="1" applyAlignment="1">
      <alignment horizontal="center"/>
    </xf>
    <xf numFmtId="1" fontId="1" fillId="13" borderId="1" xfId="1" applyNumberFormat="1" applyFont="1" applyFill="1" applyBorder="1" applyAlignment="1">
      <alignment horizontal="center"/>
    </xf>
    <xf numFmtId="9" fontId="1" fillId="13" borderId="1" xfId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12" borderId="1" xfId="0" applyFont="1" applyFill="1" applyBorder="1" applyAlignment="1">
      <alignment horizontal="center" readingOrder="2"/>
    </xf>
    <xf numFmtId="0" fontId="8" fillId="16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wrapText="1"/>
    </xf>
    <xf numFmtId="0" fontId="9" fillId="10" borderId="1" xfId="0" applyFont="1" applyFill="1" applyBorder="1"/>
    <xf numFmtId="0" fontId="9" fillId="13" borderId="1" xfId="0" applyFont="1" applyFill="1" applyBorder="1"/>
    <xf numFmtId="0" fontId="9" fillId="4" borderId="1" xfId="0" applyFont="1" applyFill="1" applyBorder="1"/>
    <xf numFmtId="0" fontId="9" fillId="2" borderId="1" xfId="0" applyFont="1" applyFill="1" applyBorder="1"/>
    <xf numFmtId="0" fontId="6" fillId="6" borderId="1" xfId="0" applyFont="1" applyFill="1" applyBorder="1"/>
    <xf numFmtId="0" fontId="6" fillId="5" borderId="1" xfId="0" applyFont="1" applyFill="1" applyBorder="1"/>
    <xf numFmtId="0" fontId="8" fillId="4" borderId="1" xfId="0" applyFont="1" applyFill="1" applyBorder="1"/>
    <xf numFmtId="0" fontId="8" fillId="8" borderId="1" xfId="0" applyFont="1" applyFill="1" applyBorder="1"/>
    <xf numFmtId="0" fontId="8" fillId="9" borderId="1" xfId="0" applyFont="1" applyFill="1" applyBorder="1"/>
    <xf numFmtId="0" fontId="1" fillId="11" borderId="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  <color rgb="FFFF66FF"/>
      <color rgb="FF18E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19</xdr:row>
      <xdr:rowOff>28575</xdr:rowOff>
    </xdr:from>
    <xdr:to>
      <xdr:col>1</xdr:col>
      <xdr:colOff>1419224</xdr:colOff>
      <xdr:row>23</xdr:row>
      <xdr:rowOff>152226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CD022B-1E54-48E3-A0C4-263F69D7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143625"/>
          <a:ext cx="1095374" cy="99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55F-9366-4626-BD5A-180091CA8360}">
  <dimension ref="B1:E24"/>
  <sheetViews>
    <sheetView showGridLines="0" tabSelected="1" workbookViewId="0">
      <selection activeCell="D6" sqref="D6"/>
    </sheetView>
  </sheetViews>
  <sheetFormatPr defaultRowHeight="15" x14ac:dyDescent="0.25"/>
  <cols>
    <col min="1" max="1" width="6" customWidth="1"/>
    <col min="2" max="2" width="24.28515625" customWidth="1"/>
    <col min="3" max="3" width="31.28515625" customWidth="1"/>
    <col min="4" max="4" width="31.7109375" customWidth="1"/>
    <col min="5" max="5" width="55.7109375" bestFit="1" customWidth="1"/>
  </cols>
  <sheetData>
    <row r="1" spans="2:5" ht="10.5" customHeight="1" x14ac:dyDescent="0.25"/>
    <row r="2" spans="2:5" s="14" customFormat="1" ht="18.95" customHeight="1" x14ac:dyDescent="0.3">
      <c r="C2" s="15" t="s">
        <v>28</v>
      </c>
      <c r="D2" s="15" t="s">
        <v>29</v>
      </c>
    </row>
    <row r="3" spans="2:5" s="14" customFormat="1" ht="18.95" customHeight="1" x14ac:dyDescent="0.3">
      <c r="B3" s="16" t="s">
        <v>18</v>
      </c>
      <c r="C3" s="17" t="s">
        <v>0</v>
      </c>
      <c r="D3" s="18" t="s">
        <v>1</v>
      </c>
    </row>
    <row r="4" spans="2:5" s="14" customFormat="1" ht="18.95" customHeight="1" x14ac:dyDescent="0.3">
      <c r="B4" s="4">
        <f>SUM(C4:D4)</f>
        <v>20</v>
      </c>
      <c r="C4" s="5">
        <v>15</v>
      </c>
      <c r="D4" s="5">
        <v>5</v>
      </c>
      <c r="E4" s="19" t="s">
        <v>24</v>
      </c>
    </row>
    <row r="5" spans="2:5" s="14" customFormat="1" ht="18.95" customHeight="1" x14ac:dyDescent="0.3">
      <c r="B5" s="4">
        <f>SUM(C5:D5)</f>
        <v>13</v>
      </c>
      <c r="C5" s="5">
        <v>10</v>
      </c>
      <c r="D5" s="5">
        <v>3</v>
      </c>
      <c r="E5" s="19" t="s">
        <v>23</v>
      </c>
    </row>
    <row r="6" spans="2:5" s="14" customFormat="1" ht="36" customHeight="1" x14ac:dyDescent="0.3">
      <c r="B6" s="6">
        <f>(SUM(C6:D6))/2</f>
        <v>2.5</v>
      </c>
      <c r="C6" s="30">
        <v>3</v>
      </c>
      <c r="D6" s="30">
        <v>2</v>
      </c>
      <c r="E6" s="20" t="s">
        <v>21</v>
      </c>
    </row>
    <row r="7" spans="2:5" s="14" customFormat="1" ht="18.95" customHeight="1" x14ac:dyDescent="0.3">
      <c r="B7" s="6">
        <f>(SUM(C7:D7))/2</f>
        <v>1.35</v>
      </c>
      <c r="C7" s="5">
        <v>1.2</v>
      </c>
      <c r="D7" s="5">
        <v>1.5</v>
      </c>
      <c r="E7" s="19" t="s">
        <v>22</v>
      </c>
    </row>
    <row r="8" spans="2:5" s="14" customFormat="1" ht="18.95" customHeight="1" x14ac:dyDescent="0.3">
      <c r="B8" s="4">
        <f>SUM(C8:D8)</f>
        <v>90000</v>
      </c>
      <c r="C8" s="5">
        <v>70000</v>
      </c>
      <c r="D8" s="5">
        <v>20000</v>
      </c>
      <c r="E8" s="19" t="s">
        <v>20</v>
      </c>
    </row>
    <row r="9" spans="2:5" s="14" customFormat="1" ht="18.95" customHeight="1" x14ac:dyDescent="0.3">
      <c r="B9" s="4">
        <f>SUM(C9:D9)</f>
        <v>16700</v>
      </c>
      <c r="C9" s="5">
        <v>15000</v>
      </c>
      <c r="D9" s="5">
        <v>1700</v>
      </c>
      <c r="E9" s="19" t="s">
        <v>27</v>
      </c>
    </row>
    <row r="10" spans="2:5" s="14" customFormat="1" ht="18.95" customHeight="1" x14ac:dyDescent="0.3">
      <c r="B10" s="4">
        <f>SUM(C10:D10)</f>
        <v>8800</v>
      </c>
      <c r="C10" s="5">
        <v>8000</v>
      </c>
      <c r="D10" s="5">
        <v>800</v>
      </c>
      <c r="E10" s="19" t="s">
        <v>26</v>
      </c>
    </row>
    <row r="11" spans="2:5" s="14" customFormat="1" ht="18.95" customHeight="1" x14ac:dyDescent="0.3">
      <c r="B11" s="7">
        <f>B5/(B4-B5)</f>
        <v>1.8571428571428572</v>
      </c>
      <c r="C11" s="8">
        <f>C5/(C4-C5)</f>
        <v>2</v>
      </c>
      <c r="D11" s="8">
        <f>D5/(D4-D5)</f>
        <v>1.5</v>
      </c>
      <c r="E11" s="21" t="s">
        <v>12</v>
      </c>
    </row>
    <row r="12" spans="2:5" s="14" customFormat="1" ht="18.95" customHeight="1" x14ac:dyDescent="0.3">
      <c r="B12" s="9">
        <f>(B5/B4)</f>
        <v>0.65</v>
      </c>
      <c r="C12" s="9">
        <f>(C5/C4)</f>
        <v>0.66666666666666663</v>
      </c>
      <c r="D12" s="9">
        <f>(D5/D4)</f>
        <v>0.6</v>
      </c>
      <c r="E12" s="21" t="s">
        <v>16</v>
      </c>
    </row>
    <row r="13" spans="2:5" s="14" customFormat="1" ht="18.95" customHeight="1" x14ac:dyDescent="0.3">
      <c r="B13" s="10">
        <f>B9-B10</f>
        <v>7900</v>
      </c>
      <c r="C13" s="10">
        <f>C9-C10</f>
        <v>7000</v>
      </c>
      <c r="D13" s="10">
        <f>D9-D10</f>
        <v>900</v>
      </c>
      <c r="E13" s="22" t="s">
        <v>25</v>
      </c>
    </row>
    <row r="14" spans="2:5" s="14" customFormat="1" ht="18.95" customHeight="1" x14ac:dyDescent="0.3">
      <c r="B14" s="11">
        <f>B13/B8</f>
        <v>8.7777777777777774E-2</v>
      </c>
      <c r="C14" s="11">
        <f>C13/C8</f>
        <v>0.1</v>
      </c>
      <c r="D14" s="11">
        <f>D13/D8</f>
        <v>4.4999999999999998E-2</v>
      </c>
      <c r="E14" s="22" t="s">
        <v>19</v>
      </c>
    </row>
    <row r="15" spans="2:5" s="14" customFormat="1" ht="18.95" customHeight="1" x14ac:dyDescent="0.3">
      <c r="B15" s="11">
        <f>SUM(C15:D15)/2</f>
        <v>0.13</v>
      </c>
      <c r="C15" s="11">
        <f>((C5*C7)-(C4-C5))*(C6/100)</f>
        <v>0.21</v>
      </c>
      <c r="D15" s="11">
        <f>((D5*D7)-(D4-D5))*(D6/100)</f>
        <v>0.05</v>
      </c>
      <c r="E15" s="22" t="s">
        <v>17</v>
      </c>
    </row>
    <row r="16" spans="2:5" s="14" customFormat="1" ht="18.95" customHeight="1" x14ac:dyDescent="0.3">
      <c r="B16" s="12">
        <f>B9/B10</f>
        <v>1.8977272727272727</v>
      </c>
      <c r="C16" s="12">
        <f>C9/C10</f>
        <v>1.875</v>
      </c>
      <c r="D16" s="12">
        <f>D9/D10</f>
        <v>2.125</v>
      </c>
      <c r="E16" s="23" t="s">
        <v>14</v>
      </c>
    </row>
    <row r="17" spans="2:5" s="14" customFormat="1" ht="18.95" customHeight="1" x14ac:dyDescent="0.3">
      <c r="B17" s="12">
        <f>B11*B7</f>
        <v>2.5071428571428576</v>
      </c>
      <c r="C17" s="12">
        <f>C11*C7</f>
        <v>2.4</v>
      </c>
      <c r="D17" s="12">
        <f>D11*D7</f>
        <v>2.25</v>
      </c>
      <c r="E17" s="23" t="s">
        <v>15</v>
      </c>
    </row>
    <row r="18" spans="2:5" s="14" customFormat="1" ht="18.95" customHeight="1" x14ac:dyDescent="0.3">
      <c r="B18" s="13">
        <f>(B17*(101-B6^2))-100</f>
        <v>137.55178571428576</v>
      </c>
      <c r="C18" s="13">
        <f>(C17*(101-C6^2))-100</f>
        <v>120.79999999999998</v>
      </c>
      <c r="D18" s="13">
        <f>(D17*(101-D6^2))-100</f>
        <v>118.25</v>
      </c>
      <c r="E18" s="24" t="s">
        <v>2</v>
      </c>
    </row>
    <row r="19" spans="2:5" s="14" customFormat="1" ht="17.25" x14ac:dyDescent="0.3"/>
    <row r="20" spans="2:5" s="14" customFormat="1" ht="17.25" x14ac:dyDescent="0.3">
      <c r="C20" s="25" t="s">
        <v>6</v>
      </c>
      <c r="D20" s="25" t="s">
        <v>3</v>
      </c>
      <c r="E20" s="1" t="s">
        <v>2</v>
      </c>
    </row>
    <row r="21" spans="2:5" s="14" customFormat="1" ht="17.25" x14ac:dyDescent="0.3">
      <c r="C21" s="26" t="s">
        <v>13</v>
      </c>
      <c r="D21" s="26" t="s">
        <v>10</v>
      </c>
      <c r="E21" s="2"/>
    </row>
    <row r="22" spans="2:5" s="14" customFormat="1" ht="17.25" x14ac:dyDescent="0.3">
      <c r="C22" s="27" t="s">
        <v>7</v>
      </c>
      <c r="D22" s="27" t="s">
        <v>11</v>
      </c>
      <c r="E22" s="2"/>
    </row>
    <row r="23" spans="2:5" s="14" customFormat="1" ht="17.25" x14ac:dyDescent="0.3">
      <c r="C23" s="28" t="s">
        <v>8</v>
      </c>
      <c r="D23" s="28" t="s">
        <v>4</v>
      </c>
      <c r="E23" s="2"/>
    </row>
    <row r="24" spans="2:5" s="14" customFormat="1" ht="17.25" x14ac:dyDescent="0.3">
      <c r="C24" s="29" t="s">
        <v>9</v>
      </c>
      <c r="D24" s="29" t="s">
        <v>5</v>
      </c>
      <c r="E24" s="3"/>
    </row>
  </sheetData>
  <sheetProtection selectLockedCells="1"/>
  <mergeCells count="1">
    <mergeCell ref="E20:E24"/>
  </mergeCells>
  <pageMargins left="0.7" right="0.7" top="0.75" bottom="0.75" header="0.3" footer="0.3"/>
  <pageSetup paperSize="9" orientation="portrait" r:id="rId1"/>
  <ignoredErrors>
    <ignoredError sqref="B4:B7 B11 B8:B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مدیریت و ارزیابی پلن معاملاتی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Nourani</dc:creator>
  <cp:lastModifiedBy>Ali Nourani</cp:lastModifiedBy>
  <dcterms:created xsi:type="dcterms:W3CDTF">2018-09-28T08:59:24Z</dcterms:created>
  <dcterms:modified xsi:type="dcterms:W3CDTF">2020-05-26T11:15:23Z</dcterms:modified>
</cp:coreProperties>
</file>